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Приложение 2 V2" sheetId="2" r:id="rId1"/>
  </sheets>
  <calcPr calcId="14562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34" i="2" l="1"/>
  <c r="F34" i="2"/>
  <c r="G33" i="2"/>
  <c r="F33" i="2"/>
  <c r="G32" i="2"/>
  <c r="E32" i="2"/>
  <c r="D32" i="2"/>
  <c r="F32" i="2" s="1"/>
  <c r="G31" i="2"/>
  <c r="F31" i="2"/>
  <c r="G30" i="2"/>
  <c r="F30" i="2"/>
  <c r="G29" i="2"/>
  <c r="F29" i="2"/>
  <c r="E28" i="2"/>
  <c r="D28" i="2"/>
  <c r="G27" i="2"/>
  <c r="F27" i="2"/>
  <c r="G26" i="2"/>
  <c r="F26" i="2"/>
  <c r="E25" i="2"/>
  <c r="D25" i="2"/>
  <c r="G24" i="2"/>
  <c r="F24" i="2"/>
  <c r="G23" i="2"/>
  <c r="F23" i="2"/>
  <c r="E22" i="2"/>
  <c r="G22" i="2" s="1"/>
  <c r="D22" i="2"/>
  <c r="E21" i="2"/>
  <c r="G21" i="2" s="1"/>
  <c r="D21" i="2"/>
  <c r="G20" i="2"/>
  <c r="F20" i="2"/>
  <c r="G17" i="2"/>
  <c r="F17" i="2"/>
  <c r="G13" i="2"/>
  <c r="F13" i="2"/>
  <c r="G12" i="2"/>
  <c r="F12" i="2"/>
  <c r="E11" i="2"/>
  <c r="E16" i="2" s="1"/>
  <c r="D11" i="2"/>
  <c r="D16" i="2" s="1"/>
  <c r="G10" i="2"/>
  <c r="F10" i="2"/>
  <c r="G9" i="2"/>
  <c r="F9" i="2"/>
  <c r="E8" i="2"/>
  <c r="E15" i="2" s="1"/>
  <c r="D8" i="2"/>
  <c r="D15" i="2" s="1"/>
  <c r="E7" i="2"/>
  <c r="G25" i="2" l="1"/>
  <c r="D7" i="2"/>
  <c r="D14" i="2" s="1"/>
  <c r="G28" i="2"/>
  <c r="G16" i="2"/>
  <c r="F16" i="2"/>
  <c r="G15" i="2"/>
  <c r="F15" i="2"/>
  <c r="F8" i="2"/>
  <c r="F11" i="2"/>
  <c r="D18" i="2"/>
  <c r="F21" i="2"/>
  <c r="F22" i="2"/>
  <c r="F25" i="2"/>
  <c r="F28" i="2"/>
  <c r="G8" i="2"/>
  <c r="G11" i="2"/>
  <c r="E18" i="2"/>
  <c r="E19" i="2"/>
  <c r="E14" i="2"/>
  <c r="F14" i="2" l="1"/>
  <c r="G7" i="2"/>
  <c r="D19" i="2"/>
  <c r="G19" i="2" s="1"/>
  <c r="F7" i="2"/>
  <c r="F19" i="2"/>
  <c r="G14" i="2"/>
  <c r="F18" i="2"/>
  <c r="G18" i="2"/>
</calcChain>
</file>

<file path=xl/sharedStrings.xml><?xml version="1.0" encoding="utf-8"?>
<sst xmlns="http://schemas.openxmlformats.org/spreadsheetml/2006/main" count="118" uniqueCount="80">
  <si>
    <t>Приложение № 2
к письму департамента от
__________№_____________</t>
  </si>
  <si>
    <t xml:space="preserve">  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</si>
  <si>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</si>
  <si>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</si>
  <si>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</si>
  <si>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</si>
  <si>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</si>
  <si>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</si>
  <si>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</si>
  <si>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Примечание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</si>
  <si>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</si>
  <si>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</si>
  <si>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</si>
  <si>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</si>
  <si>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</si>
  <si>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</si>
  <si>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</si>
  <si>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</si>
  <si>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</si>
  <si>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</si>
  <si>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</si>
  <si>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</si>
  <si>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</si>
  <si>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</si>
  <si>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</si>
  <si>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</si>
  <si>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</si>
  <si>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</si>
  <si>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</si>
  <si>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</si>
  <si>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</si>
  <si>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</si>
  <si>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</si>
  <si>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</si>
  <si>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</si>
  <si>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>6</t>
  </si>
  <si>
    <t>человек</t>
  </si>
  <si>
    <t>7</t>
  </si>
  <si>
    <t>7.1</t>
  </si>
  <si>
    <t>7.2</t>
  </si>
  <si>
    <t>8</t>
  </si>
  <si>
    <t>9</t>
  </si>
  <si>
    <r>
      <rPr>
        <b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>муниципального района, городского округа (на конец года)</t>
    </r>
  </si>
  <si>
    <t>Общий объем всех расходов бюджета муниципального района, городского округа</t>
  </si>
  <si>
    <t>рублей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</si>
  <si>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</si>
  <si>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</si>
  <si>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фактические средства краевого и федерального бюджетов (софинансирование)</t>
  </si>
  <si>
    <t>Заместитель главы муниципального района (городского округа) Краснодарского края</t>
  </si>
  <si>
    <t>(подпись)</t>
  </si>
  <si>
    <t>(Ф.И.О.)</t>
  </si>
  <si>
    <t xml:space="preserve">исп.: ФИО </t>
  </si>
  <si>
    <t xml:space="preserve">тел.: 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</si>
  <si>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</si>
  <si>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</si>
  <si>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</si>
  <si>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>Количество вновь созданных субъектов малого и среднего  предпринимательства - всего</t>
  </si>
  <si>
    <t>вновь созданные средние предприятия — всего</t>
  </si>
  <si>
    <t>7.1.1</t>
  </si>
  <si>
    <t>7.1.2</t>
  </si>
  <si>
    <t>вновь созданные малые предприятия — всего</t>
  </si>
  <si>
    <t>7.2.1</t>
  </si>
  <si>
    <t>7.2.2</t>
  </si>
  <si>
    <t>Среднесписочная численность работников субъектов малого и среднего предпринимательства - юридических лиц</t>
  </si>
  <si>
    <t>8.1</t>
  </si>
  <si>
    <t>средних предприятий юридических лиц</t>
  </si>
  <si>
    <t>8.2</t>
  </si>
  <si>
    <r>
      <rPr>
        <sz val="12"/>
        <rFont val="Times New Roman"/>
        <family val="1"/>
        <charset val="204"/>
      </rPr>
      <t>малых предприятий</t>
    </r>
    <r>
      <rPr>
        <sz val="12"/>
        <rFont val="Times New Roman"/>
        <family val="1"/>
        <charset val="1"/>
      </rPr>
      <t xml:space="preserve"> юридических лиц</t>
    </r>
  </si>
  <si>
    <t>9.1</t>
  </si>
  <si>
    <t>9.1.1</t>
  </si>
  <si>
    <t>9.1.2</t>
  </si>
  <si>
    <t>Динамика развития малого и среднего предпринимательства в Кущевском районе по итогам 4 квартала 2023 года</t>
  </si>
  <si>
    <t>реорганизация средних предприятий в малые, в связи с уменьшением численности работников</t>
  </si>
  <si>
    <t>реорганизация средних предприятий в малые</t>
  </si>
  <si>
    <t>не входит в компетенцию отдела</t>
  </si>
  <si>
    <t>показатель не входит в компетенцию отдела</t>
  </si>
  <si>
    <t>в связи с исключением мероприятий муниципальной программы</t>
  </si>
  <si>
    <t>реорганизация средних предприятий малые</t>
  </si>
  <si>
    <t xml:space="preserve">реорганизация юридических лиц с регистрацией индивидуальным предпринимателем, в связи с уменьшением численности работников </t>
  </si>
  <si>
    <t>Отсутствует необходимый комментарий!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</si>
</sst>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9"/>
      <name val="Arial"/>
      <family val="2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sz val="9"/>
      <name val="Times New Roman"/>
      <family val="1"/>
      <charset val="1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i/>
      <sz val="14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top" wrapText="1"/>
    </xf>
  </cellStyleXfs>
  <cellXfs count="59">
    <xf numFmtId="0" fontId="0" fillId="0" borderId="0" xfId="0">
      <alignment vertical="top" wrapText="1"/>
    </xf>
    <xf numFmtId="1" fontId="1" fillId="0" borderId="0" xfId="0" applyNumberFormat="1" applyFont="1" applyAlignment="1" applyProtection="1"/>
    <xf numFmtId="1" fontId="1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5" fillId="0" borderId="0" xfId="0" applyNumberFormat="1" applyFont="1" applyBorder="1" applyAlignment="1" applyProtection="1">
      <alignment horizont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wrapText="1"/>
    </xf>
    <xf numFmtId="3" fontId="7" fillId="0" borderId="1" xfId="0" applyNumberFormat="1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</xf>
    <xf numFmtId="10" fontId="7" fillId="0" borderId="1" xfId="0" applyNumberFormat="1" applyFont="1" applyBorder="1" applyAlignment="1" applyProtection="1">
      <alignment horizontal="center" vertical="center"/>
    </xf>
    <xf numFmtId="1" fontId="9" fillId="0" borderId="1" xfId="0" applyNumberFormat="1" applyFont="1" applyBorder="1" applyAlignment="1" applyProtection="1">
      <alignment horizontal="left" vertical="top" wrapText="1" indent="4"/>
    </xf>
    <xf numFmtId="1" fontId="9" fillId="0" borderId="1" xfId="0" applyNumberFormat="1" applyFont="1" applyBorder="1" applyAlignment="1" applyProtection="1">
      <alignment horizontal="center" vertical="center" wrapText="1"/>
    </xf>
    <xf numFmtId="1" fontId="10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vertical="top" wrapText="1" indent="8"/>
    </xf>
    <xf numFmtId="1" fontId="5" fillId="0" borderId="1" xfId="0" applyNumberFormat="1" applyFont="1" applyBorder="1" applyAlignment="1" applyProtection="1">
      <alignment horizontal="center" vertical="center" wrapText="1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3" fontId="10" fillId="0" borderId="1" xfId="0" applyNumberFormat="1" applyFont="1" applyBorder="1" applyAlignment="1" applyProtection="1">
      <alignment horizontal="center" vertical="center"/>
    </xf>
    <xf numFmtId="165" fontId="7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wrapText="1" indent="4"/>
    </xf>
    <xf numFmtId="165" fontId="11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wrapText="1"/>
    </xf>
    <xf numFmtId="1" fontId="4" fillId="0" borderId="1" xfId="0" applyNumberFormat="1" applyFont="1" applyBorder="1" applyAlignment="1" applyProtection="1">
      <alignment vertical="top" wrapText="1"/>
    </xf>
    <xf numFmtId="165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wrapText="1" indent="4"/>
    </xf>
    <xf numFmtId="0" fontId="4" fillId="0" borderId="1" xfId="0" applyFont="1" applyBorder="1" applyAlignment="1" applyProtection="1">
      <alignment horizontal="left" wrapText="1" indent="8"/>
    </xf>
    <xf numFmtId="3" fontId="11" fillId="0" borderId="0" xfId="0" applyNumberFormat="1" applyFont="1" applyBorder="1" applyAlignment="1" applyProtection="1">
      <alignment horizontal="center" vertical="center"/>
      <protection locked="0"/>
    </xf>
    <xf numFmtId="1" fontId="12" fillId="0" borderId="0" xfId="0" applyNumberFormat="1" applyFont="1" applyAlignment="1" applyProtection="1">
      <protection locked="0"/>
    </xf>
    <xf numFmtId="1" fontId="1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1" fontId="12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Alignment="1" applyProtection="1">
      <alignment horizontal="left" vertical="top"/>
    </xf>
    <xf numFmtId="1" fontId="12" fillId="0" borderId="0" xfId="0" applyNumberFormat="1" applyFont="1" applyAlignment="1" applyProtection="1">
      <alignment horizontal="center" vertical="center"/>
    </xf>
    <xf numFmtId="1" fontId="13" fillId="0" borderId="1" xfId="0" applyNumberFormat="1" applyFont="1" applyBorder="1" applyAlignment="1" applyProtection="1">
      <alignment vertical="top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5" fillId="0" borderId="0" xfId="0" applyNumberFormat="1" applyFont="1" applyBorder="1" applyAlignment="1" applyProtection="1">
      <alignment horizontal="center" wrapText="1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vertical="top" wrapText="1"/>
    </xf>
  </cellXfs>
  <cellStyles count="1">
    <cellStyle name="Обычный" xfId="0" builtinId="0"/>
  </cellStyles>
  <dxfs count="4"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4" zoomScaleNormal="100" workbookViewId="0">
      <selection activeCell="H12" sqref="H12"/>
    </sheetView>
  </sheetViews>
  <sheetFormatPr defaultColWidth="16.28515625" defaultRowHeight="12" x14ac:dyDescent="0.2"/>
  <cols>
    <col min="1" max="1" width="8" customWidth="1" collapsed="1"/>
    <col min="2" max="2" width="86.42578125" customWidth="1" collapsed="1"/>
    <col min="3" max="3" width="10.7109375" customWidth="1" collapsed="1"/>
    <col min="4" max="5" width="22.42578125" customWidth="1" collapsed="1"/>
    <col min="6" max="6" width="20.7109375" customWidth="1" collapsed="1"/>
    <col min="7" max="7" width="17.85546875" customWidth="1" collapsed="1"/>
    <col min="8" max="8" width="35.5703125" style="57" customWidth="1" collapsed="1"/>
  </cols>
  <sheetData>
    <row r="1" spans="1:8" ht="45.75" customHeight="1" x14ac:dyDescent="0.25">
      <c r="B1" s="1"/>
      <c r="C1" s="2"/>
      <c r="D1" s="1"/>
      <c r="E1" s="53" t="s">
        <v>0</v>
      </c>
      <c r="F1" s="53"/>
      <c r="G1" s="3"/>
    </row>
    <row r="2" spans="1:8" x14ac:dyDescent="0.2">
      <c r="B2" s="1"/>
      <c r="C2" s="1"/>
      <c r="D2" s="1"/>
      <c r="E2" s="1"/>
      <c r="F2" s="4" t="s">
        <v>1</v>
      </c>
      <c r="G2" s="4" t="s">
        <v>1</v>
      </c>
    </row>
    <row r="3" spans="1:8" ht="15.75" x14ac:dyDescent="0.25">
      <c r="B3" s="54"/>
      <c r="C3" s="54"/>
      <c r="D3" s="54"/>
      <c r="E3" s="54"/>
      <c r="F3" s="54"/>
      <c r="G3" s="5"/>
    </row>
    <row r="4" spans="1:8" ht="45.75" customHeight="1" x14ac:dyDescent="0.25">
      <c r="B4" s="55" t="s">
        <v>71</v>
      </c>
      <c r="C4" s="55"/>
      <c r="D4" s="55"/>
      <c r="E4" s="55"/>
      <c r="F4" s="55"/>
      <c r="G4" s="6"/>
    </row>
    <row r="5" spans="1:8" ht="15" customHeight="1" x14ac:dyDescent="0.25">
      <c r="B5" s="56"/>
      <c r="C5" s="56"/>
      <c r="D5" s="56"/>
      <c r="E5" s="56"/>
      <c r="F5" s="56"/>
      <c r="G5" s="7"/>
    </row>
    <row r="6" spans="1:8" ht="47.25" x14ac:dyDescent="0.2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</row>
    <row r="7" spans="1:8" ht="18.75" x14ac:dyDescent="0.25">
      <c r="A7" s="9">
        <v>1</v>
      </c>
      <c r="B7" s="10" t="s">
        <v>10</v>
      </c>
      <c r="C7" s="8" t="s">
        <v>11</v>
      </c>
      <c r="D7" s="11">
        <f>D8+D11</f>
        <v>2078</v>
      </c>
      <c r="E7" s="11">
        <f>E8+E11</f>
        <v>1965</v>
      </c>
      <c r="F7" s="12">
        <f t="shared" ref="F7:F34" si="0">D7-E7</f>
        <v>113</v>
      </c>
      <c r="G7" s="13">
        <f t="shared" ref="G7:G34" si="1">D7/E7-1</f>
        <v>5.7506361323155231E-2</v>
      </c>
      <c r="H7" s="58"/>
    </row>
    <row r="8" spans="1:8" ht="19.5" x14ac:dyDescent="0.2">
      <c r="A8" s="9" t="s">
        <v>12</v>
      </c>
      <c r="B8" s="14" t="s">
        <v>13</v>
      </c>
      <c r="C8" s="15" t="s">
        <v>11</v>
      </c>
      <c r="D8" s="16">
        <f>D9+D10</f>
        <v>4</v>
      </c>
      <c r="E8" s="16">
        <f>E9+E10</f>
        <v>5</v>
      </c>
      <c r="F8" s="12">
        <f t="shared" si="0"/>
        <v>-1</v>
      </c>
      <c r="G8" s="13">
        <f t="shared" si="1"/>
        <v>-0.19999999999999996</v>
      </c>
      <c r="H8" s="58" t="s">
        <v>79</v>
      </c>
    </row>
    <row r="9" spans="1:8" ht="26.1" customHeight="1" x14ac:dyDescent="0.2">
      <c r="A9" s="9" t="s">
        <v>14</v>
      </c>
      <c r="B9" s="17" t="s">
        <v>15</v>
      </c>
      <c r="C9" s="18" t="s">
        <v>11</v>
      </c>
      <c r="D9" s="19">
        <v>4</v>
      </c>
      <c r="E9" s="19">
        <v>5</v>
      </c>
      <c r="F9" s="12">
        <f t="shared" si="0"/>
        <v>-1</v>
      </c>
      <c r="G9" s="13">
        <f t="shared" si="1"/>
        <v>-0.19999999999999996</v>
      </c>
      <c r="H9" s="58" t="s">
        <v>72</v>
      </c>
    </row>
    <row r="10" spans="1:8" ht="18.75" x14ac:dyDescent="0.2">
      <c r="A10" s="9" t="s">
        <v>16</v>
      </c>
      <c r="B10" s="17" t="s">
        <v>17</v>
      </c>
      <c r="C10" s="18" t="s">
        <v>11</v>
      </c>
      <c r="D10" s="19">
        <v>0</v>
      </c>
      <c r="E10" s="19">
        <v>0</v>
      </c>
      <c r="F10" s="12">
        <f t="shared" si="0"/>
        <v>0</v>
      </c>
      <c r="G10" s="13" t="e">
        <f t="shared" si="1"/>
        <v>#DIV/0!</v>
      </c>
      <c r="H10" s="58"/>
    </row>
    <row r="11" spans="1:8" ht="17.45" customHeight="1" x14ac:dyDescent="0.2">
      <c r="A11" s="9" t="s">
        <v>18</v>
      </c>
      <c r="B11" s="14" t="s">
        <v>19</v>
      </c>
      <c r="C11" s="15" t="s">
        <v>11</v>
      </c>
      <c r="D11" s="20">
        <f>D12+D13</f>
        <v>2074</v>
      </c>
      <c r="E11" s="20">
        <f>E12+E13</f>
        <v>1960</v>
      </c>
      <c r="F11" s="12">
        <f t="shared" si="0"/>
        <v>114</v>
      </c>
      <c r="G11" s="13">
        <f t="shared" si="1"/>
        <v>5.8163265306122369E-2</v>
      </c>
      <c r="H11" s="58"/>
    </row>
    <row r="12" spans="1:8" ht="18.75" x14ac:dyDescent="0.2">
      <c r="A12" s="9" t="s">
        <v>20</v>
      </c>
      <c r="B12" s="17" t="s">
        <v>15</v>
      </c>
      <c r="C12" s="18" t="s">
        <v>11</v>
      </c>
      <c r="D12" s="19">
        <v>225</v>
      </c>
      <c r="E12" s="19">
        <v>220</v>
      </c>
      <c r="F12" s="12">
        <f t="shared" si="0"/>
        <v>5</v>
      </c>
      <c r="G12" s="13">
        <f t="shared" si="1"/>
        <v>2.2727272727272707E-2</v>
      </c>
      <c r="H12" s="58"/>
    </row>
    <row r="13" spans="1:8" ht="18.75" x14ac:dyDescent="0.2">
      <c r="A13" s="9" t="s">
        <v>21</v>
      </c>
      <c r="B13" s="17" t="s">
        <v>17</v>
      </c>
      <c r="C13" s="18" t="s">
        <v>11</v>
      </c>
      <c r="D13" s="19">
        <v>1849</v>
      </c>
      <c r="E13" s="19">
        <v>1740</v>
      </c>
      <c r="F13" s="12">
        <f t="shared" si="0"/>
        <v>109</v>
      </c>
      <c r="G13" s="13">
        <f t="shared" si="1"/>
        <v>6.2643678160919647E-2</v>
      </c>
      <c r="H13" s="58"/>
    </row>
    <row r="14" spans="1:8" ht="31.5" x14ac:dyDescent="0.25">
      <c r="A14" s="9" t="s">
        <v>22</v>
      </c>
      <c r="B14" s="10" t="s">
        <v>23</v>
      </c>
      <c r="C14" s="8" t="s">
        <v>24</v>
      </c>
      <c r="D14" s="21">
        <f>D7/D17*100</f>
        <v>85.163934426229503</v>
      </c>
      <c r="E14" s="21">
        <f>E7/E17*100</f>
        <v>83.439490445859875</v>
      </c>
      <c r="F14" s="12">
        <f t="shared" si="0"/>
        <v>1.7244439803696281</v>
      </c>
      <c r="G14" s="13">
        <f t="shared" si="1"/>
        <v>2.0667000375422351E-2</v>
      </c>
      <c r="H14" s="58"/>
    </row>
    <row r="15" spans="1:8" ht="29.85" customHeight="1" x14ac:dyDescent="0.25">
      <c r="A15" s="9" t="s">
        <v>25</v>
      </c>
      <c r="B15" s="22" t="s">
        <v>26</v>
      </c>
      <c r="C15" s="18" t="s">
        <v>24</v>
      </c>
      <c r="D15" s="23">
        <f>D8/D17*100</f>
        <v>0.16393442622950818</v>
      </c>
      <c r="E15" s="23">
        <f>E8/E17*100</f>
        <v>0.21231422505307856</v>
      </c>
      <c r="F15" s="12">
        <f t="shared" si="0"/>
        <v>-4.837979882357038E-2</v>
      </c>
      <c r="G15" s="13">
        <f t="shared" si="1"/>
        <v>-0.22786885245901645</v>
      </c>
      <c r="H15" s="58" t="s">
        <v>79</v>
      </c>
    </row>
    <row r="16" spans="1:8" ht="27.6" customHeight="1" x14ac:dyDescent="0.25">
      <c r="A16" s="9" t="s">
        <v>27</v>
      </c>
      <c r="B16" s="22" t="s">
        <v>28</v>
      </c>
      <c r="C16" s="18" t="s">
        <v>24</v>
      </c>
      <c r="D16" s="23">
        <f>D11/D17*100</f>
        <v>85</v>
      </c>
      <c r="E16" s="23">
        <f>E11/E17*100</f>
        <v>83.227176220806797</v>
      </c>
      <c r="F16" s="12">
        <f t="shared" si="0"/>
        <v>1.7728237791932031</v>
      </c>
      <c r="G16" s="13">
        <f t="shared" si="1"/>
        <v>2.1301020408163174E-2</v>
      </c>
      <c r="H16" s="58"/>
    </row>
    <row r="17" spans="1:8" ht="31.5" x14ac:dyDescent="0.25">
      <c r="A17" s="9" t="s">
        <v>29</v>
      </c>
      <c r="B17" s="10" t="s">
        <v>34</v>
      </c>
      <c r="C17" s="8" t="s">
        <v>11</v>
      </c>
      <c r="D17" s="19">
        <v>2440</v>
      </c>
      <c r="E17" s="19">
        <v>2355</v>
      </c>
      <c r="F17" s="12">
        <f t="shared" si="0"/>
        <v>85</v>
      </c>
      <c r="G17" s="13">
        <f t="shared" si="1"/>
        <v>3.6093418259023347E-2</v>
      </c>
      <c r="H17" s="58"/>
    </row>
    <row r="18" spans="1:8" ht="31.5" x14ac:dyDescent="0.25">
      <c r="A18" s="9" t="s">
        <v>31</v>
      </c>
      <c r="B18" s="10" t="s">
        <v>30</v>
      </c>
      <c r="C18" s="8" t="s">
        <v>11</v>
      </c>
      <c r="D18" s="21">
        <f>D7/D20*10000</f>
        <v>328.33509772630316</v>
      </c>
      <c r="E18" s="21">
        <f>E7/E20*10000</f>
        <v>308.88455734406438</v>
      </c>
      <c r="F18" s="12">
        <f t="shared" si="0"/>
        <v>19.450540382238785</v>
      </c>
      <c r="G18" s="13">
        <f t="shared" si="1"/>
        <v>6.2970258369287713E-2</v>
      </c>
      <c r="H18" s="58"/>
    </row>
    <row r="19" spans="1:8" ht="31.5" x14ac:dyDescent="0.25">
      <c r="A19" s="9" t="s">
        <v>33</v>
      </c>
      <c r="B19" s="10" t="s">
        <v>32</v>
      </c>
      <c r="C19" s="8" t="s">
        <v>11</v>
      </c>
      <c r="D19" s="21">
        <f>D7/D20*1000</f>
        <v>32.833509772630315</v>
      </c>
      <c r="E19" s="21">
        <f>E7/E20*1000</f>
        <v>30.888455734406438</v>
      </c>
      <c r="F19" s="12">
        <f t="shared" si="0"/>
        <v>1.9450540382238763</v>
      </c>
      <c r="G19" s="13">
        <f t="shared" si="1"/>
        <v>6.2970258369287491E-2</v>
      </c>
      <c r="H19" s="58"/>
    </row>
    <row r="20" spans="1:8" ht="31.5" x14ac:dyDescent="0.2">
      <c r="A20" s="9" t="s">
        <v>35</v>
      </c>
      <c r="B20" s="25" t="s">
        <v>42</v>
      </c>
      <c r="C20" s="8" t="s">
        <v>36</v>
      </c>
      <c r="D20" s="19">
        <v>63289</v>
      </c>
      <c r="E20" s="19">
        <v>63616</v>
      </c>
      <c r="F20" s="12">
        <f t="shared" si="0"/>
        <v>-327</v>
      </c>
      <c r="G20" s="13">
        <f t="shared" si="1"/>
        <v>-5.140216297786715E-3</v>
      </c>
      <c r="H20" s="58" t="s">
        <v>74</v>
      </c>
    </row>
    <row r="21" spans="1:8" ht="31.5" x14ac:dyDescent="0.25">
      <c r="A21" s="9" t="s">
        <v>37</v>
      </c>
      <c r="B21" s="24" t="s">
        <v>56</v>
      </c>
      <c r="C21" s="8" t="s">
        <v>36</v>
      </c>
      <c r="D21" s="11">
        <f>D22+D25</f>
        <v>353</v>
      </c>
      <c r="E21" s="11">
        <f>E22+E25</f>
        <v>197</v>
      </c>
      <c r="F21" s="12">
        <f t="shared" si="0"/>
        <v>156</v>
      </c>
      <c r="G21" s="13">
        <f t="shared" si="1"/>
        <v>0.79187817258883242</v>
      </c>
      <c r="H21" s="58" t="s">
        <v>79</v>
      </c>
    </row>
    <row r="22" spans="1:8" ht="19.5" x14ac:dyDescent="0.2">
      <c r="A22" s="9" t="s">
        <v>38</v>
      </c>
      <c r="B22" s="14" t="s">
        <v>57</v>
      </c>
      <c r="C22" s="15" t="s">
        <v>36</v>
      </c>
      <c r="D22" s="20">
        <f>D23+D24</f>
        <v>0</v>
      </c>
      <c r="E22" s="20">
        <f>E23+E24</f>
        <v>0</v>
      </c>
      <c r="F22" s="12">
        <f t="shared" si="0"/>
        <v>0</v>
      </c>
      <c r="G22" s="13" t="e">
        <f t="shared" si="1"/>
        <v>#DIV/0!</v>
      </c>
      <c r="H22" s="58"/>
    </row>
    <row r="23" spans="1:8" ht="18.75" x14ac:dyDescent="0.2">
      <c r="A23" s="9" t="s">
        <v>58</v>
      </c>
      <c r="B23" s="17" t="s">
        <v>15</v>
      </c>
      <c r="C23" s="18" t="s">
        <v>36</v>
      </c>
      <c r="D23" s="19">
        <v>0</v>
      </c>
      <c r="E23" s="19">
        <v>0</v>
      </c>
      <c r="F23" s="12">
        <f t="shared" si="0"/>
        <v>0</v>
      </c>
      <c r="G23" s="13" t="e">
        <f t="shared" si="1"/>
        <v>#DIV/0!</v>
      </c>
      <c r="H23" s="58"/>
    </row>
    <row r="24" spans="1:8" ht="18.75" x14ac:dyDescent="0.2">
      <c r="A24" s="9" t="s">
        <v>59</v>
      </c>
      <c r="B24" s="17" t="s">
        <v>17</v>
      </c>
      <c r="C24" s="18" t="s">
        <v>36</v>
      </c>
      <c r="D24" s="19">
        <v>0</v>
      </c>
      <c r="E24" s="19">
        <v>0</v>
      </c>
      <c r="F24" s="12">
        <f t="shared" si="0"/>
        <v>0</v>
      </c>
      <c r="G24" s="13" t="e">
        <f t="shared" si="1"/>
        <v>#DIV/0!</v>
      </c>
      <c r="H24" s="58"/>
    </row>
    <row r="25" spans="1:8" ht="17.45" customHeight="1" x14ac:dyDescent="0.2">
      <c r="A25" s="9" t="s">
        <v>39</v>
      </c>
      <c r="B25" s="14" t="s">
        <v>60</v>
      </c>
      <c r="C25" s="15" t="s">
        <v>36</v>
      </c>
      <c r="D25" s="20">
        <f>D26+D27</f>
        <v>353</v>
      </c>
      <c r="E25" s="20">
        <f>E26+E27</f>
        <v>197</v>
      </c>
      <c r="F25" s="12">
        <f t="shared" si="0"/>
        <v>156</v>
      </c>
      <c r="G25" s="13">
        <f t="shared" si="1"/>
        <v>0.79187817258883242</v>
      </c>
      <c r="H25" s="58" t="s">
        <v>79</v>
      </c>
    </row>
    <row r="26" spans="1:8" ht="18.75" x14ac:dyDescent="0.2">
      <c r="A26" s="9" t="s">
        <v>61</v>
      </c>
      <c r="B26" s="17" t="s">
        <v>15</v>
      </c>
      <c r="C26" s="18" t="s">
        <v>36</v>
      </c>
      <c r="D26" s="19">
        <v>13</v>
      </c>
      <c r="E26" s="19">
        <v>5</v>
      </c>
      <c r="F26" s="12">
        <f t="shared" si="0"/>
        <v>8</v>
      </c>
      <c r="G26" s="13">
        <f t="shared" si="1"/>
        <v>1.6</v>
      </c>
      <c r="H26" s="58" t="s">
        <v>77</v>
      </c>
    </row>
    <row r="27" spans="1:8" ht="36.950000000000003" customHeight="1" x14ac:dyDescent="0.2">
      <c r="A27" s="9" t="s">
        <v>62</v>
      </c>
      <c r="B27" s="17" t="s">
        <v>17</v>
      </c>
      <c r="C27" s="18" t="s">
        <v>36</v>
      </c>
      <c r="D27" s="19">
        <v>340</v>
      </c>
      <c r="E27" s="19">
        <v>192</v>
      </c>
      <c r="F27" s="12">
        <f t="shared" si="0"/>
        <v>148</v>
      </c>
      <c r="G27" s="13">
        <f t="shared" si="1"/>
        <v>0.77083333333333326</v>
      </c>
      <c r="H27" s="58" t="s">
        <v>78</v>
      </c>
    </row>
    <row r="28" spans="1:8" ht="31.5" x14ac:dyDescent="0.2">
      <c r="A28" s="9" t="s">
        <v>40</v>
      </c>
      <c r="B28" s="50" t="s">
        <v>63</v>
      </c>
      <c r="C28" s="18" t="s">
        <v>36</v>
      </c>
      <c r="D28" s="51">
        <f>D29+D30</f>
        <v>2261</v>
      </c>
      <c r="E28" s="51">
        <f>E29+E30</f>
        <v>2475</v>
      </c>
      <c r="F28" s="12">
        <f t="shared" si="0"/>
        <v>-214</v>
      </c>
      <c r="G28" s="13">
        <f t="shared" si="1"/>
        <v>-8.6464646464646466E-2</v>
      </c>
      <c r="H28" s="58" t="s">
        <v>79</v>
      </c>
    </row>
    <row r="29" spans="1:8" ht="18.75" x14ac:dyDescent="0.2">
      <c r="A29" s="9" t="s">
        <v>64</v>
      </c>
      <c r="B29" s="17" t="s">
        <v>65</v>
      </c>
      <c r="C29" s="18" t="s">
        <v>36</v>
      </c>
      <c r="D29" s="19">
        <v>763</v>
      </c>
      <c r="E29" s="19">
        <v>968</v>
      </c>
      <c r="F29" s="12">
        <f t="shared" si="0"/>
        <v>-205</v>
      </c>
      <c r="G29" s="13">
        <f t="shared" si="1"/>
        <v>-0.21177685950413228</v>
      </c>
      <c r="H29" s="58" t="s">
        <v>73</v>
      </c>
    </row>
    <row r="30" spans="1:8" ht="18.75" x14ac:dyDescent="0.2">
      <c r="A30" s="9" t="s">
        <v>66</v>
      </c>
      <c r="B30" s="17" t="s">
        <v>67</v>
      </c>
      <c r="C30" s="18" t="s">
        <v>36</v>
      </c>
      <c r="D30" s="19">
        <v>1498</v>
      </c>
      <c r="E30" s="19">
        <v>1507</v>
      </c>
      <c r="F30" s="12">
        <f t="shared" si="0"/>
        <v>-9</v>
      </c>
      <c r="G30" s="13">
        <f t="shared" si="1"/>
        <v>-5.9721300597213034E-3</v>
      </c>
      <c r="H30" s="58" t="s">
        <v>73</v>
      </c>
    </row>
    <row r="31" spans="1:8" ht="31.5" x14ac:dyDescent="0.25">
      <c r="A31" s="9" t="s">
        <v>41</v>
      </c>
      <c r="B31" s="28" t="s">
        <v>43</v>
      </c>
      <c r="C31" s="29" t="s">
        <v>44</v>
      </c>
      <c r="D31" s="30">
        <v>28350584.850000001</v>
      </c>
      <c r="E31" s="31">
        <v>2412027983.46</v>
      </c>
      <c r="F31" s="12">
        <f t="shared" si="0"/>
        <v>-2383677398.6100001</v>
      </c>
      <c r="G31" s="13">
        <f t="shared" si="1"/>
        <v>-0.98824616254686581</v>
      </c>
      <c r="H31" s="58" t="s">
        <v>75</v>
      </c>
    </row>
    <row r="32" spans="1:8" ht="47.25" x14ac:dyDescent="0.25">
      <c r="A32" s="9" t="s">
        <v>68</v>
      </c>
      <c r="B32" s="32" t="s">
        <v>45</v>
      </c>
      <c r="C32" s="29" t="s">
        <v>44</v>
      </c>
      <c r="D32" s="12">
        <f>D33+D34</f>
        <v>383490.2</v>
      </c>
      <c r="E32" s="11">
        <f>E33+E34</f>
        <v>915465</v>
      </c>
      <c r="F32" s="12">
        <f t="shared" si="0"/>
        <v>-531974.80000000005</v>
      </c>
      <c r="G32" s="13">
        <f t="shared" si="1"/>
        <v>-0.58109791199008154</v>
      </c>
      <c r="H32" s="58" t="s">
        <v>79</v>
      </c>
    </row>
    <row r="33" spans="1:8" ht="31.5" x14ac:dyDescent="0.25">
      <c r="A33" s="9" t="s">
        <v>69</v>
      </c>
      <c r="B33" s="33" t="s">
        <v>46</v>
      </c>
      <c r="C33" s="29" t="s">
        <v>44</v>
      </c>
      <c r="D33" s="27">
        <v>383490.2</v>
      </c>
      <c r="E33" s="34">
        <v>915465</v>
      </c>
      <c r="F33" s="12">
        <f t="shared" si="0"/>
        <v>-531974.80000000005</v>
      </c>
      <c r="G33" s="13">
        <f t="shared" si="1"/>
        <v>-0.58109791199008154</v>
      </c>
      <c r="H33" s="58" t="s">
        <v>76</v>
      </c>
    </row>
    <row r="34" spans="1:8" ht="31.5" x14ac:dyDescent="0.25">
      <c r="A34" s="9" t="s">
        <v>70</v>
      </c>
      <c r="B34" s="33" t="s">
        <v>47</v>
      </c>
      <c r="C34" s="29" t="s">
        <v>44</v>
      </c>
      <c r="D34" s="26">
        <v>0</v>
      </c>
      <c r="E34" s="19">
        <v>0</v>
      </c>
      <c r="F34" s="12">
        <f t="shared" si="0"/>
        <v>0</v>
      </c>
      <c r="G34" s="13" t="e">
        <f t="shared" si="1"/>
        <v>#DIV/0!</v>
      </c>
      <c r="H34" s="58"/>
    </row>
    <row r="35" spans="1:8" x14ac:dyDescent="0.2">
      <c r="B35" s="35"/>
      <c r="C35" s="36"/>
      <c r="D35" s="36"/>
      <c r="E35" s="36"/>
      <c r="F35" s="36"/>
      <c r="G35" s="36"/>
    </row>
    <row r="36" spans="1:8" ht="15.75" x14ac:dyDescent="0.25">
      <c r="B36" s="37" t="s">
        <v>48</v>
      </c>
      <c r="C36" s="38"/>
      <c r="D36" s="39"/>
      <c r="E36" s="38"/>
      <c r="F36" s="40"/>
      <c r="G36" s="40"/>
    </row>
    <row r="37" spans="1:8" x14ac:dyDescent="0.2">
      <c r="B37" s="41"/>
      <c r="C37" s="42"/>
      <c r="D37" s="43" t="s">
        <v>49</v>
      </c>
      <c r="E37" s="43"/>
      <c r="F37" s="44" t="s">
        <v>50</v>
      </c>
      <c r="G37" s="44" t="s">
        <v>50</v>
      </c>
    </row>
    <row r="38" spans="1:8" x14ac:dyDescent="0.2">
      <c r="B38" s="41" t="s">
        <v>51</v>
      </c>
      <c r="C38" s="43"/>
      <c r="D38" s="43"/>
      <c r="E38" s="43"/>
      <c r="F38" s="43"/>
      <c r="G38" s="43"/>
    </row>
    <row r="39" spans="1:8" x14ac:dyDescent="0.2">
      <c r="B39" s="41" t="s">
        <v>52</v>
      </c>
      <c r="C39" s="43"/>
      <c r="D39" s="43"/>
      <c r="E39" s="43"/>
      <c r="F39" s="43"/>
      <c r="G39" s="43"/>
    </row>
    <row r="40" spans="1:8" x14ac:dyDescent="0.2">
      <c r="B40" s="45"/>
      <c r="C40" s="36"/>
      <c r="D40" s="36"/>
      <c r="E40" s="36"/>
      <c r="F40" s="36"/>
      <c r="G40" s="36"/>
    </row>
    <row r="41" spans="1:8" ht="15.75" x14ac:dyDescent="0.2">
      <c r="B41" s="46" t="s">
        <v>53</v>
      </c>
      <c r="C41" s="46"/>
      <c r="D41" s="46"/>
      <c r="E41" s="46"/>
      <c r="F41" s="46"/>
      <c r="G41" s="46"/>
    </row>
    <row r="42" spans="1:8" ht="17.25" customHeight="1" x14ac:dyDescent="0.2">
      <c r="B42" s="52" t="s">
        <v>54</v>
      </c>
      <c r="C42" s="52"/>
      <c r="D42" s="52"/>
      <c r="E42" s="52"/>
      <c r="F42" s="52"/>
      <c r="G42" s="47"/>
    </row>
    <row r="43" spans="1:8" ht="15.75" x14ac:dyDescent="0.2">
      <c r="B43" s="48" t="s">
        <v>55</v>
      </c>
      <c r="C43" s="49"/>
      <c r="D43" s="49"/>
      <c r="E43" s="49"/>
      <c r="F43" s="49"/>
      <c r="G43" s="49"/>
    </row>
  </sheetData>
  <mergeCells count="5">
    <mergeCell ref="B42:F42"/>
    <mergeCell ref="E1:F1"/>
    <mergeCell ref="B3:F3"/>
    <mergeCell ref="B4:F4"/>
    <mergeCell ref="B5:F5"/>
  </mergeCells>
  <conditionalFormatting sqref="D9:E10 D23:E24 D13:E13 D26:E27 E12 D29:E30 D17:E17 D20:E20">
    <cfRule type="cellIs" dxfId="3" priority="6" operator="equal">
      <formula>#REF!</formula>
    </cfRule>
    <cfRule type="cellIs" dxfId="2" priority="7" operator="notBetween">
      <formula>#REF!-0.15</formula>
      <formula>#REF!+0.15</formula>
    </cfRule>
  </conditionalFormatting>
  <conditionalFormatting sqref="D12">
    <cfRule type="cellIs" dxfId="1" priority="22" operator="equal">
      <formula>#REF!</formula>
    </cfRule>
    <cfRule type="cellIs" dxfId="0" priority="23" operator="notBetween">
      <formula>#REF! -0.15</formula>
      <formula>#REF!+0.15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 V2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revision>269</cp:revision>
  <dcterms:created xsi:type="dcterms:W3CDTF">2017-01-20T15:44:22Z</dcterms:created>
  <dcterms:modified xsi:type="dcterms:W3CDTF">2024-04-08T11:07:53Z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