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<sst xmlns="http://schemas.openxmlformats.org/spreadsheetml/2006/main" count="172" uniqueCount="104">
  <si>
    <t>Динамика развития малого и среднего предпринимательства в Кущевском районе по итогам 3 квартала 2018 года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</si>
  <si>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</si>
  <si>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</si>
  <si>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</si>
  <si>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</si>
  <si>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</si>
  <si>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</si>
  <si>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</si>
  <si>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</si>
  <si>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</si>
  <si>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</si>
  <si>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</si>
  <si>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</si>
  <si>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</si>
  <si>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</si>
  <si>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</si>
  <si>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</si>
  <si>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</si>
  <si>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</si>
  <si>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</si>
  <si>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</si>
  <si>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</si>
  <si>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</si>
  <si>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</si>
  <si>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</si>
  <si>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</si>
  <si>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</si>
  <si>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</si>
  <si>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</si>
  <si>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4</t>
  </si>
  <si>
    <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</si>
  <si>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5</t>
  </si>
  <si>
    <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</si>
  <si>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</si>
  <si>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</si>
  <si>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</si>
  <si>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</si>
  <si>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</si>
  <si>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</si>
  <si>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</si>
  <si>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</si>
  <si>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</si>
  <si>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</si>
  <si>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</si>
  <si>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</si>
  <si>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</si>
  <si>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</si>
  <si>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</si>
  <si>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</si>
  <si>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</si>
  <si>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</si>
  <si>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</si>
  <si>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10</t>
  </si>
  <si>
    <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</si>
  <si>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11</t>
  </si>
  <si>
    <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</si>
  <si>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t>12</t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</si>
  <si>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</si>
  <si>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t>13</t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</si>
  <si>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</si>
  <si>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t>14</t>
  </si>
  <si>
    <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</si>
  <si>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</si>
  <si>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</si>
  <si>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</si>
  <si>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</si>
  <si>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</si>
  <si>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</si>
  <si>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</si>
  <si>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</si>
  <si>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</si>
  <si>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</si>
  <si>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</si>
  <si>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</si>
  <si>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</si>
  <si>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</si>
  <si>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</si>
  <si>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</si>
  <si>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t xml:space="preserve">Оборот всех хозяйствующих субъектов  </t>
    </r>
    <r>
      <rPr>
        <sz val="12"/>
        <rFont val="Times New Roman"/>
        <family val="1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</si>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</sst>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4">
    <font>
      <sz val="9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top" wrapText="1"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1" fontId="2" fillId="0" borderId="0" xfId="0" applyNumberFormat="1" applyFont="1" applyBorder="1" applyAlignment="1" applyProtection="1">
      <alignment horizont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wrapText="1"/>
      <protection/>
    </xf>
    <xf numFmtId="3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0" fontId="4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left" vertical="top" wrapText="1" indent="15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left" vertical="top" wrapText="1" indent="15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/>
    </xf>
    <xf numFmtId="165" fontId="4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left" wrapText="1" indent="15"/>
      <protection/>
    </xf>
    <xf numFmtId="165" fontId="7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left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9" fillId="0" borderId="10" xfId="0" applyNumberFormat="1" applyFont="1" applyBorder="1" applyAlignment="1" applyProtection="1">
      <alignment vertical="top" wrapText="1"/>
      <protection/>
    </xf>
    <xf numFmtId="164" fontId="6" fillId="0" borderId="10" xfId="0" applyNumberFormat="1" applyFont="1" applyBorder="1" applyAlignment="1" applyProtection="1">
      <alignment horizontal="center" vertical="center"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wrapText="1" indent="15"/>
      <protection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Alignment="1" applyProtection="1">
      <alignment horizontal="left" vertical="top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1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6"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indexed="63"/>
      </font>
      <fill>
        <patternFill patternType="none">
          <fgColor indexed="64"/>
          <bgColor indexed="6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u val="none"/>
        <strike val="0"/>
        <sz val="9"/>
        <color rgb="FF000000"/>
      </font>
      <fill>
        <patternFill patternType="none">
          <fgColor indexed="64"/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i val="0"/>
        <u val="none"/>
        <strike val="0"/>
        <sz val="9"/>
        <color rgb="FF000000"/>
      </font>
      <fill>
        <patternFill patternType="solid">
          <fgColor rgb="FFFFFF00"/>
          <bgColor rgb="FFFFCC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75" zoomScaleNormal="75" zoomScalePageLayoutView="0" workbookViewId="0" topLeftCell="B1">
      <selection activeCell="J14" sqref="J14"/>
    </sheetView>
  </sheetViews>
  <sheetFormatPr defaultColWidth="16.421875" defaultRowHeight="12" customHeight="1"/>
  <cols>
    <col min="1" max="1" width="8.00390625" style="0" customWidth="1"/>
    <col min="2" max="2" width="86.28125" style="0" customWidth="1"/>
    <col min="3" max="3" width="10.7109375" style="0" customWidth="1"/>
    <col min="4" max="5" width="22.421875" style="0" customWidth="1"/>
    <col min="6" max="7" width="17.8515625" style="0" customWidth="1"/>
  </cols>
  <sheetData>
    <row r="1" spans="2:7" ht="45.75" customHeight="1">
      <c r="B1" s="47" t="s">
        <v>0</v>
      </c>
      <c r="C1" s="47"/>
      <c r="D1" s="47"/>
      <c r="E1" s="47"/>
      <c r="F1" s="47"/>
      <c r="G1" s="1"/>
    </row>
    <row r="2" spans="2:7" ht="15" customHeight="1">
      <c r="B2" s="48"/>
      <c r="C2" s="48"/>
      <c r="D2" s="48"/>
      <c r="E2" s="48"/>
      <c r="F2" s="48"/>
      <c r="G2" s="2"/>
    </row>
    <row r="3" spans="1:7" ht="47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8.75" customHeight="1">
      <c r="A4" s="4">
        <v>1</v>
      </c>
      <c r="B4" s="5" t="s">
        <v>8</v>
      </c>
      <c r="C4" s="3" t="s">
        <v>9</v>
      </c>
      <c r="D4" s="6">
        <f>D5+D8</f>
        <v>2309</v>
      </c>
      <c r="E4" s="6">
        <f>E5+E8</f>
        <v>1924</v>
      </c>
      <c r="F4" s="7">
        <f aca="true" t="shared" si="0" ref="F4:F35">D4-E4</f>
        <v>385</v>
      </c>
      <c r="G4" s="8">
        <f aca="true" t="shared" si="1" ref="G4:G35">D4/E4-1</f>
        <v>0.2001039501039501</v>
      </c>
    </row>
    <row r="5" spans="1:7" ht="19.5" customHeight="1">
      <c r="A5" s="4" t="s">
        <v>10</v>
      </c>
      <c r="B5" s="9" t="s">
        <v>11</v>
      </c>
      <c r="C5" s="10" t="s">
        <v>9</v>
      </c>
      <c r="D5" s="11">
        <f>D6+D7</f>
        <v>5</v>
      </c>
      <c r="E5" s="11">
        <f>E6+E7</f>
        <v>4</v>
      </c>
      <c r="F5" s="7">
        <f t="shared" si="0"/>
        <v>1</v>
      </c>
      <c r="G5" s="8">
        <f t="shared" si="1"/>
        <v>0.25</v>
      </c>
    </row>
    <row r="6" spans="1:7" ht="25.5" customHeight="1">
      <c r="A6" s="4" t="s">
        <v>12</v>
      </c>
      <c r="B6" s="12" t="s">
        <v>13</v>
      </c>
      <c r="C6" s="13" t="s">
        <v>9</v>
      </c>
      <c r="D6" s="14">
        <v>5</v>
      </c>
      <c r="E6" s="14">
        <v>4</v>
      </c>
      <c r="F6" s="7">
        <f t="shared" si="0"/>
        <v>1</v>
      </c>
      <c r="G6" s="8">
        <f t="shared" si="1"/>
        <v>0.25</v>
      </c>
    </row>
    <row r="7" spans="1:7" ht="18.75" customHeight="1">
      <c r="A7" s="4" t="s">
        <v>14</v>
      </c>
      <c r="B7" s="12" t="s">
        <v>15</v>
      </c>
      <c r="C7" s="13" t="s">
        <v>9</v>
      </c>
      <c r="D7" s="14">
        <v>0</v>
      </c>
      <c r="E7" s="14">
        <v>0</v>
      </c>
      <c r="F7" s="7">
        <f t="shared" si="0"/>
        <v>0</v>
      </c>
      <c r="G7" s="8" t="e">
        <f t="shared" si="1"/>
        <v>#DIV/0!</v>
      </c>
    </row>
    <row r="8" spans="1:7" ht="17.25" customHeight="1">
      <c r="A8" s="4" t="s">
        <v>16</v>
      </c>
      <c r="B8" s="9" t="s">
        <v>17</v>
      </c>
      <c r="C8" s="10" t="s">
        <v>9</v>
      </c>
      <c r="D8" s="15">
        <f>D9+D10</f>
        <v>2304</v>
      </c>
      <c r="E8" s="15">
        <f>E9+E10</f>
        <v>1920</v>
      </c>
      <c r="F8" s="7">
        <f t="shared" si="0"/>
        <v>384</v>
      </c>
      <c r="G8" s="8">
        <f t="shared" si="1"/>
        <v>0.19999999999999996</v>
      </c>
    </row>
    <row r="9" spans="1:7" ht="18.75" customHeight="1">
      <c r="A9" s="4" t="s">
        <v>18</v>
      </c>
      <c r="B9" s="12" t="s">
        <v>13</v>
      </c>
      <c r="C9" s="13" t="s">
        <v>9</v>
      </c>
      <c r="D9" s="14">
        <v>281</v>
      </c>
      <c r="E9" s="14">
        <v>257</v>
      </c>
      <c r="F9" s="7">
        <f t="shared" si="0"/>
        <v>24</v>
      </c>
      <c r="G9" s="8">
        <f t="shared" si="1"/>
        <v>0.09338521400778199</v>
      </c>
    </row>
    <row r="10" spans="1:7" ht="25.5" customHeight="1">
      <c r="A10" s="4" t="s">
        <v>19</v>
      </c>
      <c r="B10" s="12" t="s">
        <v>15</v>
      </c>
      <c r="C10" s="13" t="s">
        <v>9</v>
      </c>
      <c r="D10" s="14">
        <v>2023</v>
      </c>
      <c r="E10" s="14">
        <v>1663</v>
      </c>
      <c r="F10" s="7">
        <f t="shared" si="0"/>
        <v>360</v>
      </c>
      <c r="G10" s="8">
        <f t="shared" si="1"/>
        <v>0.21647624774503904</v>
      </c>
    </row>
    <row r="11" spans="1:7" ht="31.5" customHeight="1">
      <c r="A11" s="4" t="s">
        <v>20</v>
      </c>
      <c r="B11" s="5" t="s">
        <v>21</v>
      </c>
      <c r="C11" s="3" t="s">
        <v>22</v>
      </c>
      <c r="D11" s="16">
        <f>D4/D16*100</f>
        <v>84.08594319009468</v>
      </c>
      <c r="E11" s="16">
        <f>E4/E16*100</f>
        <v>81.49089368911478</v>
      </c>
      <c r="F11" s="7">
        <f t="shared" si="0"/>
        <v>2.595049500979897</v>
      </c>
      <c r="G11" s="8">
        <f t="shared" si="1"/>
        <v>0.03184465629840716</v>
      </c>
    </row>
    <row r="12" spans="1:7" ht="18.75" customHeight="1">
      <c r="A12" s="4" t="s">
        <v>23</v>
      </c>
      <c r="B12" s="17" t="s">
        <v>24</v>
      </c>
      <c r="C12" s="13" t="s">
        <v>22</v>
      </c>
      <c r="D12" s="18">
        <f>D5/D16*100</f>
        <v>0.1820830298616169</v>
      </c>
      <c r="E12" s="18">
        <f>E5/E16*100</f>
        <v>0.16941973739940702</v>
      </c>
      <c r="F12" s="7">
        <f t="shared" si="0"/>
        <v>0.012663292462209874</v>
      </c>
      <c r="G12" s="8">
        <f t="shared" si="1"/>
        <v>0.07474508375819378</v>
      </c>
    </row>
    <row r="13" spans="1:7" ht="18.75" customHeight="1">
      <c r="A13" s="4" t="s">
        <v>25</v>
      </c>
      <c r="B13" s="17" t="s">
        <v>26</v>
      </c>
      <c r="C13" s="13" t="s">
        <v>22</v>
      </c>
      <c r="D13" s="18">
        <f>D8/D16*100</f>
        <v>83.90386016023307</v>
      </c>
      <c r="E13" s="18">
        <f>E8/E16*100</f>
        <v>81.32147395171538</v>
      </c>
      <c r="F13" s="7">
        <f t="shared" si="0"/>
        <v>2.58238620851769</v>
      </c>
      <c r="G13" s="8">
        <f t="shared" si="1"/>
        <v>0.031755280407866016</v>
      </c>
    </row>
    <row r="14" spans="1:7" ht="31.5" customHeight="1">
      <c r="A14" s="4" t="s">
        <v>27</v>
      </c>
      <c r="B14" s="5" t="s">
        <v>28</v>
      </c>
      <c r="C14" s="3" t="s">
        <v>9</v>
      </c>
      <c r="D14" s="16">
        <f>D4/D33*10000</f>
        <v>350.4538141638588</v>
      </c>
      <c r="E14" s="16">
        <f>E4/E33*10000</f>
        <v>292.2812827563158</v>
      </c>
      <c r="F14" s="7">
        <f t="shared" si="0"/>
        <v>58.17253140754298</v>
      </c>
      <c r="G14" s="8">
        <f t="shared" si="1"/>
        <v>0.19902927364679468</v>
      </c>
    </row>
    <row r="15" spans="1:7" ht="31.5" customHeight="1">
      <c r="A15" s="4" t="s">
        <v>29</v>
      </c>
      <c r="B15" s="5" t="s">
        <v>30</v>
      </c>
      <c r="C15" s="3" t="s">
        <v>9</v>
      </c>
      <c r="D15" s="16">
        <f>D4/D33*1000</f>
        <v>35.04538141638588</v>
      </c>
      <c r="E15" s="16">
        <f>E4/E33*1000</f>
        <v>29.22812827563158</v>
      </c>
      <c r="F15" s="7">
        <f t="shared" si="0"/>
        <v>5.8172531407543</v>
      </c>
      <c r="G15" s="8">
        <f t="shared" si="1"/>
        <v>0.1990292736467949</v>
      </c>
    </row>
    <row r="16" spans="1:7" ht="31.5" customHeight="1">
      <c r="A16" s="4" t="s">
        <v>31</v>
      </c>
      <c r="B16" s="5" t="s">
        <v>32</v>
      </c>
      <c r="C16" s="3" t="s">
        <v>9</v>
      </c>
      <c r="D16" s="14">
        <v>2746</v>
      </c>
      <c r="E16" s="14">
        <v>2361</v>
      </c>
      <c r="F16" s="7">
        <f t="shared" si="0"/>
        <v>385</v>
      </c>
      <c r="G16" s="8">
        <f t="shared" si="1"/>
        <v>0.16306649724692934</v>
      </c>
    </row>
    <row r="17" spans="1:7" ht="31.5" customHeight="1">
      <c r="A17" s="4" t="s">
        <v>33</v>
      </c>
      <c r="B17" s="19" t="s">
        <v>34</v>
      </c>
      <c r="C17" s="3" t="s">
        <v>35</v>
      </c>
      <c r="D17" s="6">
        <f>D7+D10+D18+D21</f>
        <v>6946</v>
      </c>
      <c r="E17" s="6">
        <f>E7+E10+E18+E21</f>
        <v>6549</v>
      </c>
      <c r="F17" s="7">
        <f t="shared" si="0"/>
        <v>397</v>
      </c>
      <c r="G17" s="8">
        <f t="shared" si="1"/>
        <v>0.06061994197587417</v>
      </c>
    </row>
    <row r="18" spans="1:7" ht="19.5" customHeight="1">
      <c r="A18" s="4" t="s">
        <v>36</v>
      </c>
      <c r="B18" s="9" t="s">
        <v>11</v>
      </c>
      <c r="C18" s="10" t="s">
        <v>35</v>
      </c>
      <c r="D18" s="15">
        <f>D19+D20</f>
        <v>967</v>
      </c>
      <c r="E18" s="15">
        <f>E19+E20</f>
        <v>965</v>
      </c>
      <c r="F18" s="7">
        <f t="shared" si="0"/>
        <v>2</v>
      </c>
      <c r="G18" s="8">
        <f t="shared" si="1"/>
        <v>0.002072538860103723</v>
      </c>
    </row>
    <row r="19" spans="1:7" ht="18.75" customHeight="1">
      <c r="A19" s="4" t="s">
        <v>37</v>
      </c>
      <c r="B19" s="12" t="s">
        <v>13</v>
      </c>
      <c r="C19" s="13" t="s">
        <v>35</v>
      </c>
      <c r="D19" s="14">
        <v>967</v>
      </c>
      <c r="E19" s="14">
        <v>965</v>
      </c>
      <c r="F19" s="7">
        <f t="shared" si="0"/>
        <v>2</v>
      </c>
      <c r="G19" s="8">
        <f t="shared" si="1"/>
        <v>0.002072538860103723</v>
      </c>
    </row>
    <row r="20" spans="1:7" ht="18.75" customHeight="1">
      <c r="A20" s="4" t="s">
        <v>38</v>
      </c>
      <c r="B20" s="12" t="s">
        <v>15</v>
      </c>
      <c r="C20" s="13" t="s">
        <v>35</v>
      </c>
      <c r="D20" s="14">
        <v>0</v>
      </c>
      <c r="E20" s="14">
        <v>0</v>
      </c>
      <c r="F20" s="7">
        <f t="shared" si="0"/>
        <v>0</v>
      </c>
      <c r="G20" s="8" t="e">
        <f t="shared" si="1"/>
        <v>#DIV/0!</v>
      </c>
    </row>
    <row r="21" spans="1:7" ht="17.25" customHeight="1">
      <c r="A21" s="4" t="s">
        <v>39</v>
      </c>
      <c r="B21" s="9" t="s">
        <v>17</v>
      </c>
      <c r="C21" s="10" t="s">
        <v>35</v>
      </c>
      <c r="D21" s="15">
        <f>D22+D23</f>
        <v>3956</v>
      </c>
      <c r="E21" s="15">
        <f>E22+E23</f>
        <v>3921</v>
      </c>
      <c r="F21" s="7">
        <f t="shared" si="0"/>
        <v>35</v>
      </c>
      <c r="G21" s="8">
        <f t="shared" si="1"/>
        <v>0.008926294312675331</v>
      </c>
    </row>
    <row r="22" spans="1:7" ht="18.75" customHeight="1">
      <c r="A22" s="4" t="s">
        <v>40</v>
      </c>
      <c r="B22" s="12" t="s">
        <v>13</v>
      </c>
      <c r="C22" s="13" t="s">
        <v>35</v>
      </c>
      <c r="D22" s="14">
        <v>2308</v>
      </c>
      <c r="E22" s="14">
        <v>2275</v>
      </c>
      <c r="F22" s="7">
        <f t="shared" si="0"/>
        <v>33</v>
      </c>
      <c r="G22" s="8">
        <f t="shared" si="1"/>
        <v>0.014505494505494543</v>
      </c>
    </row>
    <row r="23" spans="1:7" ht="18.75" customHeight="1">
      <c r="A23" s="4" t="s">
        <v>41</v>
      </c>
      <c r="B23" s="12" t="s">
        <v>15</v>
      </c>
      <c r="C23" s="13" t="s">
        <v>35</v>
      </c>
      <c r="D23" s="14">
        <v>1648</v>
      </c>
      <c r="E23" s="14">
        <v>1646</v>
      </c>
      <c r="F23" s="7">
        <f t="shared" si="0"/>
        <v>2</v>
      </c>
      <c r="G23" s="8">
        <f t="shared" si="1"/>
        <v>0.0012150668286756705</v>
      </c>
    </row>
    <row r="24" spans="1:7" ht="47.25" customHeight="1">
      <c r="A24" s="4" t="s">
        <v>42</v>
      </c>
      <c r="B24" s="5" t="s">
        <v>43</v>
      </c>
      <c r="C24" s="3" t="s">
        <v>22</v>
      </c>
      <c r="D24" s="16">
        <f>D17/D27*100</f>
        <v>26.211320754716983</v>
      </c>
      <c r="E24" s="16">
        <f>E17/E27*100</f>
        <v>24.97711670480549</v>
      </c>
      <c r="F24" s="7">
        <f t="shared" si="0"/>
        <v>1.2342040499114937</v>
      </c>
      <c r="G24" s="8">
        <f t="shared" si="1"/>
        <v>0.04941339164556324</v>
      </c>
    </row>
    <row r="25" spans="1:7" ht="31.5" customHeight="1">
      <c r="A25" s="4" t="s">
        <v>44</v>
      </c>
      <c r="B25" s="17" t="s">
        <v>45</v>
      </c>
      <c r="C25" s="13" t="s">
        <v>22</v>
      </c>
      <c r="D25" s="18">
        <f>(D18+D7)/D27*100</f>
        <v>3.649056603773585</v>
      </c>
      <c r="E25" s="18">
        <f>(E18+E7)/E27*100</f>
        <v>3.6803966437833715</v>
      </c>
      <c r="F25" s="7">
        <f t="shared" si="0"/>
        <v>-0.031340040009786296</v>
      </c>
      <c r="G25" s="8">
        <f t="shared" si="1"/>
        <v>-0.008515397399550206</v>
      </c>
    </row>
    <row r="26" spans="1:7" ht="31.5" customHeight="1">
      <c r="A26" s="4" t="s">
        <v>46</v>
      </c>
      <c r="B26" s="17" t="s">
        <v>47</v>
      </c>
      <c r="C26" s="13" t="s">
        <v>22</v>
      </c>
      <c r="D26" s="18">
        <f>(D10+D21)/D27*100</f>
        <v>22.562264150943395</v>
      </c>
      <c r="E26" s="18">
        <f>(E10+E21)/E27*100</f>
        <v>21.29672006102212</v>
      </c>
      <c r="F26" s="7">
        <f t="shared" si="0"/>
        <v>1.2655440899212742</v>
      </c>
      <c r="G26" s="8">
        <f t="shared" si="1"/>
        <v>0.05942436611342372</v>
      </c>
    </row>
    <row r="27" spans="1:7" ht="31.5" customHeight="1">
      <c r="A27" s="4" t="s">
        <v>48</v>
      </c>
      <c r="B27" s="20" t="s">
        <v>49</v>
      </c>
      <c r="C27" s="3" t="s">
        <v>35</v>
      </c>
      <c r="D27" s="14">
        <v>26500</v>
      </c>
      <c r="E27" s="14">
        <v>26220</v>
      </c>
      <c r="F27" s="7">
        <f t="shared" si="0"/>
        <v>280</v>
      </c>
      <c r="G27" s="8">
        <f t="shared" si="1"/>
        <v>0.01067887109077037</v>
      </c>
    </row>
    <row r="28" spans="1:7" ht="63" customHeight="1">
      <c r="A28" s="4" t="s">
        <v>50</v>
      </c>
      <c r="B28" s="20" t="s">
        <v>51</v>
      </c>
      <c r="C28" s="3" t="s">
        <v>22</v>
      </c>
      <c r="D28" s="7">
        <f>(D30+D31)/D32*100</f>
        <v>22.642422566371682</v>
      </c>
      <c r="E28" s="7">
        <f>(E30+E31)/E32*100</f>
        <v>22.504688476765995</v>
      </c>
      <c r="F28" s="7">
        <f t="shared" si="0"/>
        <v>0.13773408960568645</v>
      </c>
      <c r="G28" s="8">
        <f t="shared" si="1"/>
        <v>0.006120239777941627</v>
      </c>
    </row>
    <row r="29" spans="1:7" ht="63" customHeight="1">
      <c r="A29" s="4" t="s">
        <v>52</v>
      </c>
      <c r="B29" s="21" t="s">
        <v>53</v>
      </c>
      <c r="C29" s="3" t="s">
        <v>22</v>
      </c>
      <c r="D29" s="7">
        <f>D31/D32*100</f>
        <v>15.956858407079647</v>
      </c>
      <c r="E29" s="7">
        <f>E31/E32*100</f>
        <v>15.80190317427242</v>
      </c>
      <c r="F29" s="7">
        <f t="shared" si="0"/>
        <v>0.154955232807227</v>
      </c>
      <c r="G29" s="8">
        <f t="shared" si="1"/>
        <v>0.009806112029563385</v>
      </c>
    </row>
    <row r="30" spans="1:7" ht="31.5" customHeight="1">
      <c r="A30" s="4" t="s">
        <v>54</v>
      </c>
      <c r="B30" s="20" t="s">
        <v>55</v>
      </c>
      <c r="C30" s="13" t="s">
        <v>35</v>
      </c>
      <c r="D30" s="14">
        <v>967</v>
      </c>
      <c r="E30" s="14">
        <v>965</v>
      </c>
      <c r="F30" s="7">
        <f t="shared" si="0"/>
        <v>2</v>
      </c>
      <c r="G30" s="8">
        <f t="shared" si="1"/>
        <v>0.002072538860103723</v>
      </c>
    </row>
    <row r="31" spans="1:7" ht="31.5" customHeight="1">
      <c r="A31" s="4" t="s">
        <v>56</v>
      </c>
      <c r="B31" s="20" t="s">
        <v>57</v>
      </c>
      <c r="C31" s="13" t="s">
        <v>35</v>
      </c>
      <c r="D31" s="14">
        <v>2308</v>
      </c>
      <c r="E31" s="14">
        <v>2275</v>
      </c>
      <c r="F31" s="7">
        <f t="shared" si="0"/>
        <v>33</v>
      </c>
      <c r="G31" s="8">
        <f t="shared" si="1"/>
        <v>0.014505494505494543</v>
      </c>
    </row>
    <row r="32" spans="1:7" ht="31.5" customHeight="1">
      <c r="A32" s="4" t="s">
        <v>58</v>
      </c>
      <c r="B32" s="20" t="s">
        <v>59</v>
      </c>
      <c r="C32" s="13" t="s">
        <v>35</v>
      </c>
      <c r="D32" s="14">
        <v>14464</v>
      </c>
      <c r="E32" s="14">
        <v>14397</v>
      </c>
      <c r="F32" s="7">
        <f t="shared" si="0"/>
        <v>67</v>
      </c>
      <c r="G32" s="8">
        <f t="shared" si="1"/>
        <v>0.004653747308467127</v>
      </c>
    </row>
    <row r="33" spans="1:7" ht="31.5" customHeight="1">
      <c r="A33" s="4" t="s">
        <v>60</v>
      </c>
      <c r="B33" s="20" t="s">
        <v>61</v>
      </c>
      <c r="C33" s="3" t="s">
        <v>35</v>
      </c>
      <c r="D33" s="14">
        <v>65886</v>
      </c>
      <c r="E33" s="14">
        <v>65827</v>
      </c>
      <c r="F33" s="7">
        <f t="shared" si="0"/>
        <v>59</v>
      </c>
      <c r="G33" s="8">
        <f t="shared" si="1"/>
        <v>0.0008962887568930711</v>
      </c>
    </row>
    <row r="34" spans="1:7" ht="18.75" customHeight="1">
      <c r="A34" s="4" t="s">
        <v>62</v>
      </c>
      <c r="B34" s="5" t="s">
        <v>63</v>
      </c>
      <c r="C34" s="3" t="s">
        <v>64</v>
      </c>
      <c r="D34" s="7">
        <f>D35+D38</f>
        <v>15847.5</v>
      </c>
      <c r="E34" s="7">
        <f>E35+E38</f>
        <v>15128.9</v>
      </c>
      <c r="F34" s="7">
        <f t="shared" si="0"/>
        <v>718.6000000000004</v>
      </c>
      <c r="G34" s="8">
        <f t="shared" si="1"/>
        <v>0.04749849625551095</v>
      </c>
    </row>
    <row r="35" spans="1:7" ht="19.5" customHeight="1">
      <c r="A35" s="4" t="s">
        <v>65</v>
      </c>
      <c r="B35" s="9" t="s">
        <v>11</v>
      </c>
      <c r="C35" s="10" t="s">
        <v>64</v>
      </c>
      <c r="D35" s="22">
        <f>D36+D37</f>
        <v>1803</v>
      </c>
      <c r="E35" s="22">
        <f>E36+E37</f>
        <v>1732</v>
      </c>
      <c r="F35" s="7">
        <f t="shared" si="0"/>
        <v>71</v>
      </c>
      <c r="G35" s="8">
        <f t="shared" si="1"/>
        <v>0.04099307159353338</v>
      </c>
    </row>
    <row r="36" spans="1:7" ht="18.75" customHeight="1">
      <c r="A36" s="4" t="s">
        <v>66</v>
      </c>
      <c r="B36" s="12" t="s">
        <v>13</v>
      </c>
      <c r="C36" s="13" t="s">
        <v>64</v>
      </c>
      <c r="D36" s="23">
        <v>1803</v>
      </c>
      <c r="E36" s="23">
        <v>1732</v>
      </c>
      <c r="F36" s="7">
        <f aca="true" t="shared" si="2" ref="F36:F55">D36-E36</f>
        <v>71</v>
      </c>
      <c r="G36" s="8">
        <f aca="true" t="shared" si="3" ref="G36:G55">D36/E36-1</f>
        <v>0.04099307159353338</v>
      </c>
    </row>
    <row r="37" spans="1:7" ht="18.75" customHeight="1">
      <c r="A37" s="4" t="s">
        <v>67</v>
      </c>
      <c r="B37" s="12" t="s">
        <v>15</v>
      </c>
      <c r="C37" s="13" t="s">
        <v>64</v>
      </c>
      <c r="D37" s="24">
        <v>0</v>
      </c>
      <c r="E37" s="24">
        <v>0</v>
      </c>
      <c r="F37" s="7">
        <f t="shared" si="2"/>
        <v>0</v>
      </c>
      <c r="G37" s="8" t="e">
        <f t="shared" si="3"/>
        <v>#DIV/0!</v>
      </c>
    </row>
    <row r="38" spans="1:7" ht="19.5" customHeight="1">
      <c r="A38" s="4" t="s">
        <v>68</v>
      </c>
      <c r="B38" s="9" t="s">
        <v>17</v>
      </c>
      <c r="C38" s="10" t="s">
        <v>64</v>
      </c>
      <c r="D38" s="22">
        <f>D39+D40</f>
        <v>14044.5</v>
      </c>
      <c r="E38" s="22">
        <f>E39+E40</f>
        <v>13396.9</v>
      </c>
      <c r="F38" s="7">
        <f t="shared" si="2"/>
        <v>647.6000000000004</v>
      </c>
      <c r="G38" s="8">
        <f t="shared" si="3"/>
        <v>0.048339541237151895</v>
      </c>
    </row>
    <row r="39" spans="1:7" ht="18.75" customHeight="1">
      <c r="A39" s="4" t="s">
        <v>69</v>
      </c>
      <c r="B39" s="12" t="s">
        <v>13</v>
      </c>
      <c r="C39" s="13" t="s">
        <v>64</v>
      </c>
      <c r="D39" s="25">
        <v>10760.5</v>
      </c>
      <c r="E39" s="25">
        <v>10264.3</v>
      </c>
      <c r="F39" s="7">
        <f t="shared" si="2"/>
        <v>496.2000000000007</v>
      </c>
      <c r="G39" s="8">
        <f t="shared" si="3"/>
        <v>0.04834231267597411</v>
      </c>
    </row>
    <row r="40" spans="1:7" ht="18.75" customHeight="1">
      <c r="A40" s="4" t="s">
        <v>70</v>
      </c>
      <c r="B40" s="12" t="s">
        <v>15</v>
      </c>
      <c r="C40" s="13" t="s">
        <v>64</v>
      </c>
      <c r="D40" s="25">
        <v>3284</v>
      </c>
      <c r="E40" s="25">
        <v>3132.6</v>
      </c>
      <c r="F40" s="7">
        <f t="shared" si="2"/>
        <v>151.4000000000001</v>
      </c>
      <c r="G40" s="8">
        <f t="shared" si="3"/>
        <v>0.04833046032050059</v>
      </c>
    </row>
    <row r="41" spans="1:7" ht="47.25" customHeight="1">
      <c r="A41" s="4" t="s">
        <v>71</v>
      </c>
      <c r="B41" s="5" t="s">
        <v>72</v>
      </c>
      <c r="C41" s="3" t="s">
        <v>22</v>
      </c>
      <c r="D41" s="16">
        <f>D34/D44*100</f>
        <v>37.40749920334242</v>
      </c>
      <c r="E41" s="16">
        <f>E34/E44*100</f>
        <v>37.40749440577596</v>
      </c>
      <c r="F41" s="7">
        <f t="shared" si="2"/>
        <v>4.797566461434144E-06</v>
      </c>
      <c r="G41" s="8">
        <f t="shared" si="3"/>
        <v>1.2825147832629114E-07</v>
      </c>
    </row>
    <row r="42" spans="1:7" ht="18.75" customHeight="1">
      <c r="A42" s="4" t="s">
        <v>73</v>
      </c>
      <c r="B42" s="17" t="s">
        <v>74</v>
      </c>
      <c r="C42" s="13" t="s">
        <v>22</v>
      </c>
      <c r="D42" s="18">
        <f>D35/D44*100</f>
        <v>4.25592182133626</v>
      </c>
      <c r="E42" s="18">
        <f>E35/E44*100</f>
        <v>4.282517586262316</v>
      </c>
      <c r="F42" s="7">
        <f t="shared" si="2"/>
        <v>-0.026595764926056198</v>
      </c>
      <c r="G42" s="8">
        <f t="shared" si="3"/>
        <v>-0.00621031073202627</v>
      </c>
    </row>
    <row r="43" spans="1:7" ht="18.75" customHeight="1">
      <c r="A43" s="4" t="s">
        <v>75</v>
      </c>
      <c r="B43" s="17" t="s">
        <v>76</v>
      </c>
      <c r="C43" s="13" t="s">
        <v>22</v>
      </c>
      <c r="D43" s="18">
        <f>D38/D44*100</f>
        <v>33.15157738200616</v>
      </c>
      <c r="E43" s="18">
        <f>E38/E44*100</f>
        <v>33.12497681951364</v>
      </c>
      <c r="F43" s="7">
        <f t="shared" si="2"/>
        <v>0.02660056249251852</v>
      </c>
      <c r="G43" s="8">
        <f t="shared" si="3"/>
        <v>0.0008030364107862731</v>
      </c>
    </row>
    <row r="44" spans="1:7" ht="31.5" customHeight="1">
      <c r="A44" s="4" t="s">
        <v>77</v>
      </c>
      <c r="B44" s="20" t="s">
        <v>78</v>
      </c>
      <c r="C44" s="3" t="s">
        <v>64</v>
      </c>
      <c r="D44" s="25">
        <v>42364.5</v>
      </c>
      <c r="E44" s="25">
        <v>40443.5</v>
      </c>
      <c r="F44" s="7">
        <f t="shared" si="2"/>
        <v>1921</v>
      </c>
      <c r="G44" s="8">
        <f t="shared" si="3"/>
        <v>0.047498361912297504</v>
      </c>
    </row>
    <row r="45" spans="1:7" ht="31.5" customHeight="1">
      <c r="A45" s="4" t="s">
        <v>79</v>
      </c>
      <c r="B45" s="5" t="s">
        <v>80</v>
      </c>
      <c r="C45" s="3" t="s">
        <v>64</v>
      </c>
      <c r="D45" s="7">
        <f>D46+D49</f>
        <v>731.3000000000001</v>
      </c>
      <c r="E45" s="7">
        <f>E46+E49</f>
        <v>721.5</v>
      </c>
      <c r="F45" s="7">
        <f t="shared" si="2"/>
        <v>9.800000000000068</v>
      </c>
      <c r="G45" s="8">
        <f t="shared" si="3"/>
        <v>0.013582813582813769</v>
      </c>
    </row>
    <row r="46" spans="1:7" ht="19.5" customHeight="1">
      <c r="A46" s="4" t="s">
        <v>81</v>
      </c>
      <c r="B46" s="9" t="s">
        <v>11</v>
      </c>
      <c r="C46" s="10" t="s">
        <v>64</v>
      </c>
      <c r="D46" s="22">
        <f>D47+D48</f>
        <v>210.1</v>
      </c>
      <c r="E46" s="22">
        <f>E47+E48</f>
        <v>202</v>
      </c>
      <c r="F46" s="7">
        <f t="shared" si="2"/>
        <v>8.099999999999994</v>
      </c>
      <c r="G46" s="8">
        <f t="shared" si="3"/>
        <v>0.040099009900990135</v>
      </c>
    </row>
    <row r="47" spans="1:7" ht="18.75" customHeight="1">
      <c r="A47" s="4" t="s">
        <v>82</v>
      </c>
      <c r="B47" s="12" t="s">
        <v>13</v>
      </c>
      <c r="C47" s="13" t="s">
        <v>64</v>
      </c>
      <c r="D47" s="25">
        <v>210.1</v>
      </c>
      <c r="E47" s="25">
        <v>202</v>
      </c>
      <c r="F47" s="7">
        <f t="shared" si="2"/>
        <v>8.099999999999994</v>
      </c>
      <c r="G47" s="8">
        <f t="shared" si="3"/>
        <v>0.040099009900990135</v>
      </c>
    </row>
    <row r="48" spans="1:7" ht="18.75" customHeight="1">
      <c r="A48" s="4" t="s">
        <v>83</v>
      </c>
      <c r="B48" s="12" t="s">
        <v>15</v>
      </c>
      <c r="C48" s="13" t="s">
        <v>64</v>
      </c>
      <c r="D48" s="25">
        <v>0</v>
      </c>
      <c r="E48" s="25">
        <v>0</v>
      </c>
      <c r="F48" s="7">
        <f t="shared" si="2"/>
        <v>0</v>
      </c>
      <c r="G48" s="8" t="e">
        <f t="shared" si="3"/>
        <v>#DIV/0!</v>
      </c>
    </row>
    <row r="49" spans="1:7" ht="19.5" customHeight="1">
      <c r="A49" s="4" t="s">
        <v>84</v>
      </c>
      <c r="B49" s="9" t="s">
        <v>17</v>
      </c>
      <c r="C49" s="10" t="s">
        <v>64</v>
      </c>
      <c r="D49" s="22">
        <f>D50+D51</f>
        <v>521.2</v>
      </c>
      <c r="E49" s="22">
        <f>E50+E51</f>
        <v>519.5</v>
      </c>
      <c r="F49" s="7">
        <f t="shared" si="2"/>
        <v>1.7000000000000455</v>
      </c>
      <c r="G49" s="8">
        <f t="shared" si="3"/>
        <v>0.003272377285851835</v>
      </c>
    </row>
    <row r="50" spans="1:7" ht="18.75" customHeight="1">
      <c r="A50" s="4" t="s">
        <v>85</v>
      </c>
      <c r="B50" s="12" t="s">
        <v>13</v>
      </c>
      <c r="C50" s="13" t="s">
        <v>64</v>
      </c>
      <c r="D50" s="25">
        <v>380.1</v>
      </c>
      <c r="E50" s="25">
        <v>379.2</v>
      </c>
      <c r="F50" s="7">
        <f t="shared" si="2"/>
        <v>0.9000000000000341</v>
      </c>
      <c r="G50" s="8">
        <f t="shared" si="3"/>
        <v>0.002373417721519111</v>
      </c>
    </row>
    <row r="51" spans="1:7" ht="18.75" customHeight="1">
      <c r="A51" s="4" t="s">
        <v>86</v>
      </c>
      <c r="B51" s="12" t="s">
        <v>15</v>
      </c>
      <c r="C51" s="13" t="s">
        <v>64</v>
      </c>
      <c r="D51" s="25">
        <v>141.1</v>
      </c>
      <c r="E51" s="25">
        <v>140.3</v>
      </c>
      <c r="F51" s="7">
        <f t="shared" si="2"/>
        <v>0.799999999999983</v>
      </c>
      <c r="G51" s="8">
        <f t="shared" si="3"/>
        <v>0.005702066999287103</v>
      </c>
    </row>
    <row r="52" spans="1:7" ht="31.5" customHeight="1">
      <c r="A52" s="4" t="s">
        <v>87</v>
      </c>
      <c r="B52" s="26" t="s">
        <v>88</v>
      </c>
      <c r="C52" s="27" t="s">
        <v>89</v>
      </c>
      <c r="D52" s="28">
        <v>951049028.01</v>
      </c>
      <c r="E52" s="29">
        <v>955448816</v>
      </c>
      <c r="F52" s="7">
        <f t="shared" si="2"/>
        <v>-4399787.99000001</v>
      </c>
      <c r="G52" s="8">
        <f t="shared" si="3"/>
        <v>-0.0046049436833464075</v>
      </c>
    </row>
    <row r="53" spans="1:7" ht="63" customHeight="1">
      <c r="A53" s="4" t="s">
        <v>90</v>
      </c>
      <c r="B53" s="30" t="s">
        <v>91</v>
      </c>
      <c r="C53" s="27" t="s">
        <v>89</v>
      </c>
      <c r="D53" s="7">
        <f>D54+D55</f>
        <v>352094.6</v>
      </c>
      <c r="E53" s="6">
        <f>E54+E55</f>
        <v>345312.4</v>
      </c>
      <c r="F53" s="7">
        <f t="shared" si="2"/>
        <v>6782.199999999953</v>
      </c>
      <c r="G53" s="8">
        <f t="shared" si="3"/>
        <v>0.01964076586881891</v>
      </c>
    </row>
    <row r="54" spans="1:7" ht="47.25" customHeight="1">
      <c r="A54" s="4" t="s">
        <v>92</v>
      </c>
      <c r="B54" s="30" t="s">
        <v>93</v>
      </c>
      <c r="C54" s="27" t="s">
        <v>89</v>
      </c>
      <c r="D54" s="25">
        <v>352094.6</v>
      </c>
      <c r="E54" s="31">
        <v>345312.4</v>
      </c>
      <c r="F54" s="7">
        <f t="shared" si="2"/>
        <v>6782.199999999953</v>
      </c>
      <c r="G54" s="8">
        <f t="shared" si="3"/>
        <v>0.01964076586881891</v>
      </c>
    </row>
    <row r="55" spans="1:7" ht="31.5" customHeight="1">
      <c r="A55" s="4" t="s">
        <v>94</v>
      </c>
      <c r="B55" s="30" t="s">
        <v>95</v>
      </c>
      <c r="C55" s="27" t="s">
        <v>89</v>
      </c>
      <c r="D55" s="24">
        <v>0</v>
      </c>
      <c r="E55" s="14">
        <v>0</v>
      </c>
      <c r="F55" s="7">
        <f t="shared" si="2"/>
        <v>0</v>
      </c>
      <c r="G55" s="8" t="e">
        <f t="shared" si="3"/>
        <v>#DIV/0!</v>
      </c>
    </row>
    <row r="56" spans="2:7" ht="12" customHeight="1">
      <c r="B56" s="32"/>
      <c r="C56" s="33"/>
      <c r="D56" s="33"/>
      <c r="E56" s="33"/>
      <c r="F56" s="33"/>
      <c r="G56" s="33"/>
    </row>
    <row r="57" spans="2:7" ht="15.75" customHeight="1">
      <c r="B57" s="34" t="s">
        <v>96</v>
      </c>
      <c r="C57" s="35"/>
      <c r="D57" s="36"/>
      <c r="E57" s="35"/>
      <c r="F57" s="37"/>
      <c r="G57" s="37"/>
    </row>
    <row r="58" spans="2:7" ht="12" customHeight="1">
      <c r="B58" s="38"/>
      <c r="C58" s="39"/>
      <c r="D58" s="40" t="s">
        <v>97</v>
      </c>
      <c r="E58" s="40"/>
      <c r="F58" s="41" t="s">
        <v>98</v>
      </c>
      <c r="G58" s="41" t="s">
        <v>98</v>
      </c>
    </row>
    <row r="59" spans="2:7" ht="12" customHeight="1">
      <c r="B59" s="38" t="s">
        <v>99</v>
      </c>
      <c r="C59" s="40"/>
      <c r="D59" s="40"/>
      <c r="E59" s="40"/>
      <c r="F59" s="40"/>
      <c r="G59" s="40"/>
    </row>
    <row r="60" spans="2:7" ht="12" customHeight="1">
      <c r="B60" s="38" t="s">
        <v>100</v>
      </c>
      <c r="C60" s="40"/>
      <c r="D60" s="40"/>
      <c r="E60" s="40"/>
      <c r="F60" s="40"/>
      <c r="G60" s="40"/>
    </row>
    <row r="61" spans="2:7" ht="12" customHeight="1">
      <c r="B61" s="42"/>
      <c r="C61" s="33"/>
      <c r="D61" s="33"/>
      <c r="E61" s="33"/>
      <c r="F61" s="33"/>
      <c r="G61" s="33"/>
    </row>
    <row r="62" spans="2:7" ht="15.75" customHeight="1">
      <c r="B62" s="43" t="s">
        <v>101</v>
      </c>
      <c r="C62" s="43"/>
      <c r="D62" s="43"/>
      <c r="E62" s="43"/>
      <c r="F62" s="43"/>
      <c r="G62" s="43"/>
    </row>
    <row r="63" spans="2:7" ht="17.25" customHeight="1">
      <c r="B63" s="49" t="s">
        <v>102</v>
      </c>
      <c r="C63" s="49"/>
      <c r="D63" s="49"/>
      <c r="E63" s="49"/>
      <c r="F63" s="49"/>
      <c r="G63" s="44"/>
    </row>
    <row r="64" spans="2:7" ht="15.75" customHeight="1">
      <c r="B64" s="45" t="s">
        <v>103</v>
      </c>
      <c r="C64" s="46"/>
      <c r="D64" s="46"/>
      <c r="E64" s="46"/>
      <c r="F64" s="46"/>
      <c r="G64" s="46"/>
    </row>
  </sheetData>
  <sheetProtection selectLockedCells="1" selectUnlockedCells="1"/>
  <mergeCells count="3">
    <mergeCell ref="B1:F1"/>
    <mergeCell ref="B2:F2"/>
    <mergeCell ref="B63:F63"/>
  </mergeCells>
  <conditionalFormatting sqref="D6">
    <cfRule type="cellIs" priority="1" dxfId="84" operator="equal" stopIfTrue="1">
      <formula>'Приложение 2'!J9</formula>
    </cfRule>
    <cfRule type="cellIs" priority="2" dxfId="85" operator="notBetween" stopIfTrue="1">
      <formula>'Приложение 2'!J9-0.15</formula>
      <formula>'Приложение 2'!J9+0.15</formula>
    </cfRule>
  </conditionalFormatting>
  <conditionalFormatting sqref="E6">
    <cfRule type="cellIs" priority="3" dxfId="84" operator="equal" stopIfTrue="1">
      <formula>'Приложение 2'!K9</formula>
    </cfRule>
    <cfRule type="cellIs" priority="4" dxfId="85" operator="notBetween" stopIfTrue="1">
      <formula>'Приложение 2'!K9-0.15</formula>
      <formula>'Приложение 2'!K9+0.15</formula>
    </cfRule>
  </conditionalFormatting>
  <conditionalFormatting sqref="D7">
    <cfRule type="cellIs" priority="5" dxfId="84" operator="equal" stopIfTrue="1">
      <formula>'Приложение 2'!J10</formula>
    </cfRule>
    <cfRule type="cellIs" priority="6" dxfId="85" operator="notBetween" stopIfTrue="1">
      <formula>'Приложение 2'!J10-0.15</formula>
      <formula>'Приложение 2'!J10+0.15</formula>
    </cfRule>
  </conditionalFormatting>
  <conditionalFormatting sqref="E7">
    <cfRule type="cellIs" priority="7" dxfId="84" operator="equal" stopIfTrue="1">
      <formula>'Приложение 2'!K10</formula>
    </cfRule>
    <cfRule type="cellIs" priority="8" dxfId="85" operator="notBetween" stopIfTrue="1">
      <formula>'Приложение 2'!K10-0.15</formula>
      <formula>'Приложение 2'!K10+0.15</formula>
    </cfRule>
  </conditionalFormatting>
  <conditionalFormatting sqref="D16">
    <cfRule type="cellIs" priority="9" dxfId="84" operator="equal" stopIfTrue="1">
      <formula>'Приложение 2'!J19</formula>
    </cfRule>
    <cfRule type="cellIs" priority="10" dxfId="85" operator="notBetween" stopIfTrue="1">
      <formula>'Приложение 2'!J19-0.15</formula>
      <formula>'Приложение 2'!J19+0.15</formula>
    </cfRule>
  </conditionalFormatting>
  <conditionalFormatting sqref="E16">
    <cfRule type="cellIs" priority="11" dxfId="84" operator="equal" stopIfTrue="1">
      <formula>'Приложение 2'!K19</formula>
    </cfRule>
    <cfRule type="cellIs" priority="12" dxfId="85" operator="notBetween" stopIfTrue="1">
      <formula>'Приложение 2'!K19-0.15</formula>
      <formula>'Приложение 2'!K19+0.15</formula>
    </cfRule>
  </conditionalFormatting>
  <conditionalFormatting sqref="D19">
    <cfRule type="cellIs" priority="13" dxfId="84" operator="equal" stopIfTrue="1">
      <formula>'Приложение 2'!J22</formula>
    </cfRule>
    <cfRule type="cellIs" priority="14" dxfId="85" operator="notBetween" stopIfTrue="1">
      <formula>'Приложение 2'!J22-0.15</formula>
      <formula>'Приложение 2'!J22+0.15</formula>
    </cfRule>
  </conditionalFormatting>
  <conditionalFormatting sqref="E19">
    <cfRule type="cellIs" priority="15" dxfId="84" operator="equal" stopIfTrue="1">
      <formula>'Приложение 2'!K22</formula>
    </cfRule>
    <cfRule type="cellIs" priority="16" dxfId="85" operator="notBetween" stopIfTrue="1">
      <formula>'Приложение 2'!K22-0.15</formula>
      <formula>'Приложение 2'!K22+0.15</formula>
    </cfRule>
  </conditionalFormatting>
  <conditionalFormatting sqref="D20">
    <cfRule type="cellIs" priority="17" dxfId="84" operator="equal" stopIfTrue="1">
      <formula>'Приложение 2'!J23</formula>
    </cfRule>
    <cfRule type="cellIs" priority="18" dxfId="85" operator="notBetween" stopIfTrue="1">
      <formula>'Приложение 2'!J23-0.15</formula>
      <formula>'Приложение 2'!J23+0.15</formula>
    </cfRule>
  </conditionalFormatting>
  <conditionalFormatting sqref="E20">
    <cfRule type="cellIs" priority="19" dxfId="84" operator="equal" stopIfTrue="1">
      <formula>'Приложение 2'!K23</formula>
    </cfRule>
    <cfRule type="cellIs" priority="20" dxfId="85" operator="notBetween" stopIfTrue="1">
      <formula>'Приложение 2'!K23-0.15</formula>
      <formula>'Приложение 2'!K23+0.15</formula>
    </cfRule>
  </conditionalFormatting>
  <conditionalFormatting sqref="D9">
    <cfRule type="cellIs" priority="21" dxfId="84" operator="equal" stopIfTrue="1">
      <formula>'Приложение 2'!J12</formula>
    </cfRule>
    <cfRule type="cellIs" priority="22" dxfId="85" operator="notBetween" stopIfTrue="1">
      <formula>'Приложение 2'!J12-0.15</formula>
      <formula>'Приложение 2'!J12+0.15</formula>
    </cfRule>
  </conditionalFormatting>
  <conditionalFormatting sqref="D10">
    <cfRule type="cellIs" priority="23" dxfId="84" operator="equal" stopIfTrue="1">
      <formula>'Приложение 2'!J13</formula>
    </cfRule>
    <cfRule type="cellIs" priority="24" dxfId="85" operator="notBetween" stopIfTrue="1">
      <formula>'Приложение 2'!J13-0.15</formula>
      <formula>'Приложение 2'!J13+0.15</formula>
    </cfRule>
  </conditionalFormatting>
  <conditionalFormatting sqref="D22">
    <cfRule type="cellIs" priority="25" dxfId="84" operator="equal" stopIfTrue="1">
      <formula>'Приложение 2'!J25</formula>
    </cfRule>
    <cfRule type="cellIs" priority="26" dxfId="85" operator="notBetween" stopIfTrue="1">
      <formula>'Приложение 2'!J25-0.15</formula>
      <formula>'Приложение 2'!J25+0.15</formula>
    </cfRule>
  </conditionalFormatting>
  <conditionalFormatting sqref="E9">
    <cfRule type="cellIs" priority="27" dxfId="84" operator="equal" stopIfTrue="1">
      <formula>'Приложение 2'!K12</formula>
    </cfRule>
    <cfRule type="cellIs" priority="28" dxfId="85" operator="notBetween" stopIfTrue="1">
      <formula>'Приложение 2'!K12-0.15</formula>
      <formula>'Приложение 2'!K12+0.15</formula>
    </cfRule>
  </conditionalFormatting>
  <conditionalFormatting sqref="E10">
    <cfRule type="cellIs" priority="29" dxfId="84" operator="equal" stopIfTrue="1">
      <formula>'Приложение 2'!K13</formula>
    </cfRule>
    <cfRule type="cellIs" priority="30" dxfId="85" operator="notBetween" stopIfTrue="1">
      <formula>'Приложение 2'!K13-0.15</formula>
      <formula>'Приложение 2'!K13+0.15</formula>
    </cfRule>
  </conditionalFormatting>
  <conditionalFormatting sqref="E22">
    <cfRule type="cellIs" priority="31" dxfId="84" operator="equal" stopIfTrue="1">
      <formula>'Приложение 2'!K25</formula>
    </cfRule>
    <cfRule type="cellIs" priority="32" dxfId="85" operator="notBetween" stopIfTrue="1">
      <formula>'Приложение 2'!K25-0.15</formula>
      <formula>'Приложение 2'!K25+0.15</formula>
    </cfRule>
  </conditionalFormatting>
  <conditionalFormatting sqref="E23">
    <cfRule type="cellIs" priority="33" dxfId="84" operator="equal" stopIfTrue="1">
      <formula>'Приложение 2'!K26</formula>
    </cfRule>
    <cfRule type="cellIs" priority="34" dxfId="85" operator="notBetween" stopIfTrue="1">
      <formula>'Приложение 2'!K26-0.15</formula>
      <formula>'Приложение 2'!K26+0.15</formula>
    </cfRule>
  </conditionalFormatting>
  <conditionalFormatting sqref="D51">
    <cfRule type="cellIs" priority="35" dxfId="84" operator="equal" stopIfTrue="1">
      <formula>'Приложение 2'!J54</formula>
    </cfRule>
    <cfRule type="cellIs" priority="36" dxfId="85" operator="notBetween" stopIfTrue="1">
      <formula>'Приложение 2'!J54-0.15</formula>
      <formula>'Приложение 2'!J54+0.15</formula>
    </cfRule>
  </conditionalFormatting>
  <conditionalFormatting sqref="D23">
    <cfRule type="cellIs" priority="37" dxfId="84" operator="equal" stopIfTrue="1">
      <formula>'Приложение 2'!J26</formula>
    </cfRule>
    <cfRule type="cellIs" priority="38" dxfId="85" operator="notBetween" stopIfTrue="1">
      <formula>'Приложение 2'!J26-0.15</formula>
      <formula>'Приложение 2'!J26+0.15</formula>
    </cfRule>
  </conditionalFormatting>
  <conditionalFormatting sqref="D27">
    <cfRule type="cellIs" priority="39" dxfId="84" operator="equal" stopIfTrue="1">
      <formula>'Приложение 2'!J30</formula>
    </cfRule>
    <cfRule type="cellIs" priority="40" dxfId="85" operator="notBetween" stopIfTrue="1">
      <formula>'Приложение 2'!J30-0.15</formula>
      <formula>'Приложение 2'!J30+0.15</formula>
    </cfRule>
  </conditionalFormatting>
  <conditionalFormatting sqref="D30">
    <cfRule type="cellIs" priority="41" dxfId="84" operator="equal" stopIfTrue="1">
      <formula>'Приложение 2'!J33</formula>
    </cfRule>
    <cfRule type="cellIs" priority="42" dxfId="85" operator="notBetween" stopIfTrue="1">
      <formula>'Приложение 2'!J33-0.15</formula>
      <formula>'Приложение 2'!J33+0.15</formula>
    </cfRule>
  </conditionalFormatting>
  <conditionalFormatting sqref="D31">
    <cfRule type="cellIs" priority="43" dxfId="84" operator="equal" stopIfTrue="1">
      <formula>'Приложение 2'!J34</formula>
    </cfRule>
    <cfRule type="cellIs" priority="44" dxfId="85" operator="notBetween" stopIfTrue="1">
      <formula>'Приложение 2'!J34-0.15</formula>
      <formula>'Приложение 2'!J34+0.15</formula>
    </cfRule>
  </conditionalFormatting>
  <conditionalFormatting sqref="D32">
    <cfRule type="cellIs" priority="45" dxfId="84" operator="equal" stopIfTrue="1">
      <formula>'Приложение 2'!J35</formula>
    </cfRule>
    <cfRule type="cellIs" priority="46" dxfId="85" operator="notBetween" stopIfTrue="1">
      <formula>'Приложение 2'!J35-0.15</formula>
      <formula>'Приложение 2'!J35+0.15</formula>
    </cfRule>
  </conditionalFormatting>
  <conditionalFormatting sqref="D33">
    <cfRule type="cellIs" priority="47" dxfId="84" operator="equal" stopIfTrue="1">
      <formula>'Приложение 2'!J36</formula>
    </cfRule>
    <cfRule type="cellIs" priority="48" dxfId="85" operator="notBetween" stopIfTrue="1">
      <formula>'Приложение 2'!J36-0.15</formula>
      <formula>'Приложение 2'!J36+0.15</formula>
    </cfRule>
  </conditionalFormatting>
  <conditionalFormatting sqref="D39">
    <cfRule type="cellIs" priority="49" dxfId="84" operator="equal" stopIfTrue="1">
      <formula>'Приложение 2'!J42</formula>
    </cfRule>
    <cfRule type="cellIs" priority="50" dxfId="85" operator="notBetween" stopIfTrue="1">
      <formula>'Приложение 2'!J42-0.15</formula>
      <formula>'Приложение 2'!J42+0.15</formula>
    </cfRule>
  </conditionalFormatting>
  <conditionalFormatting sqref="D40">
    <cfRule type="cellIs" priority="51" dxfId="84" operator="equal" stopIfTrue="1">
      <formula>'Приложение 2'!J43</formula>
    </cfRule>
    <cfRule type="cellIs" priority="52" dxfId="85" operator="notBetween" stopIfTrue="1">
      <formula>'Приложение 2'!J43-0.15</formula>
      <formula>'Приложение 2'!J43+0.15</formula>
    </cfRule>
  </conditionalFormatting>
  <conditionalFormatting sqref="D44">
    <cfRule type="cellIs" priority="53" dxfId="84" operator="equal" stopIfTrue="1">
      <formula>'Приложение 2'!J47</formula>
    </cfRule>
    <cfRule type="cellIs" priority="54" dxfId="85" operator="notBetween" stopIfTrue="1">
      <formula>'Приложение 2'!J47-0.15</formula>
      <formula>'Приложение 2'!J47+0.15</formula>
    </cfRule>
  </conditionalFormatting>
  <conditionalFormatting sqref="D47">
    <cfRule type="cellIs" priority="55" dxfId="84" operator="equal" stopIfTrue="1">
      <formula>'Приложение 2'!J50</formula>
    </cfRule>
    <cfRule type="cellIs" priority="56" dxfId="85" operator="notBetween" stopIfTrue="1">
      <formula>'Приложение 2'!J50-0.15</formula>
      <formula>'Приложение 2'!J50+0.15</formula>
    </cfRule>
  </conditionalFormatting>
  <conditionalFormatting sqref="D48">
    <cfRule type="cellIs" priority="57" dxfId="84" operator="equal" stopIfTrue="1">
      <formula>'Приложение 2'!J51</formula>
    </cfRule>
    <cfRule type="cellIs" priority="58" dxfId="85" operator="notBetween" stopIfTrue="1">
      <formula>'Приложение 2'!J51-0.15</formula>
      <formula>'Приложение 2'!J51+0.15</formula>
    </cfRule>
  </conditionalFormatting>
  <conditionalFormatting sqref="D50">
    <cfRule type="cellIs" priority="59" dxfId="84" operator="equal" stopIfTrue="1">
      <formula>'Приложение 2'!J53</formula>
    </cfRule>
    <cfRule type="cellIs" priority="60" dxfId="85" operator="notBetween" stopIfTrue="1">
      <formula>'Приложение 2'!J53-0.15</formula>
      <formula>'Приложение 2'!J53+0.15</formula>
    </cfRule>
  </conditionalFormatting>
  <conditionalFormatting sqref="E27">
    <cfRule type="cellIs" priority="61" dxfId="84" operator="equal" stopIfTrue="1">
      <formula>'Приложение 2'!K30</formula>
    </cfRule>
    <cfRule type="cellIs" priority="62" dxfId="85" operator="notBetween" stopIfTrue="1">
      <formula>'Приложение 2'!K30-0.15</formula>
      <formula>'Приложение 2'!K30+0.15</formula>
    </cfRule>
  </conditionalFormatting>
  <conditionalFormatting sqref="E30">
    <cfRule type="cellIs" priority="63" dxfId="84" operator="equal" stopIfTrue="1">
      <formula>'Приложение 2'!K33</formula>
    </cfRule>
    <cfRule type="cellIs" priority="64" dxfId="85" operator="notBetween" stopIfTrue="1">
      <formula>'Приложение 2'!K33-0.15</formula>
      <formula>'Приложение 2'!K33+0.15</formula>
    </cfRule>
  </conditionalFormatting>
  <conditionalFormatting sqref="E31">
    <cfRule type="cellIs" priority="65" dxfId="84" operator="equal" stopIfTrue="1">
      <formula>'Приложение 2'!K34</formula>
    </cfRule>
    <cfRule type="cellIs" priority="66" dxfId="85" operator="notBetween" stopIfTrue="1">
      <formula>'Приложение 2'!K34-0.15</formula>
      <formula>'Приложение 2'!K34+0.15</formula>
    </cfRule>
  </conditionalFormatting>
  <conditionalFormatting sqref="E32">
    <cfRule type="cellIs" priority="67" dxfId="84" operator="equal" stopIfTrue="1">
      <formula>'Приложение 2'!K35</formula>
    </cfRule>
    <cfRule type="cellIs" priority="68" dxfId="85" operator="notBetween" stopIfTrue="1">
      <formula>'Приложение 2'!K35-0.15</formula>
      <formula>'Приложение 2'!K35+0.15</formula>
    </cfRule>
  </conditionalFormatting>
  <conditionalFormatting sqref="E33">
    <cfRule type="cellIs" priority="69" dxfId="84" operator="equal" stopIfTrue="1">
      <formula>'Приложение 2'!K36</formula>
    </cfRule>
    <cfRule type="cellIs" priority="70" dxfId="85" operator="notBetween" stopIfTrue="1">
      <formula>'Приложение 2'!K36-0.15</formula>
      <formula>'Приложение 2'!K36+0.15</formula>
    </cfRule>
  </conditionalFormatting>
  <conditionalFormatting sqref="E39">
    <cfRule type="cellIs" priority="71" dxfId="84" operator="equal" stopIfTrue="1">
      <formula>'Приложение 2'!K42</formula>
    </cfRule>
    <cfRule type="cellIs" priority="72" dxfId="85" operator="notBetween" stopIfTrue="1">
      <formula>'Приложение 2'!K42-0.15</formula>
      <formula>'Приложение 2'!K42+0.15</formula>
    </cfRule>
  </conditionalFormatting>
  <conditionalFormatting sqref="E40">
    <cfRule type="cellIs" priority="73" dxfId="84" operator="equal" stopIfTrue="1">
      <formula>'Приложение 2'!K43</formula>
    </cfRule>
    <cfRule type="cellIs" priority="74" dxfId="85" operator="notBetween" stopIfTrue="1">
      <formula>'Приложение 2'!K43-0.15</formula>
      <formula>'Приложение 2'!K43+0.15</formula>
    </cfRule>
  </conditionalFormatting>
  <conditionalFormatting sqref="E44">
    <cfRule type="cellIs" priority="75" dxfId="84" operator="equal" stopIfTrue="1">
      <formula>'Приложение 2'!K47</formula>
    </cfRule>
    <cfRule type="cellIs" priority="76" dxfId="85" operator="notBetween" stopIfTrue="1">
      <formula>'Приложение 2'!K47-0.15</formula>
      <formula>'Приложение 2'!K47+0.15</formula>
    </cfRule>
  </conditionalFormatting>
  <conditionalFormatting sqref="E47">
    <cfRule type="cellIs" priority="77" dxfId="84" operator="equal" stopIfTrue="1">
      <formula>'Приложение 2'!K50</formula>
    </cfRule>
    <cfRule type="cellIs" priority="78" dxfId="85" operator="notBetween" stopIfTrue="1">
      <formula>'Приложение 2'!K50-0.15</formula>
      <formula>'Приложение 2'!K50+0.15</formula>
    </cfRule>
  </conditionalFormatting>
  <conditionalFormatting sqref="E48">
    <cfRule type="cellIs" priority="79" dxfId="84" operator="equal" stopIfTrue="1">
      <formula>'Приложение 2'!K51</formula>
    </cfRule>
    <cfRule type="cellIs" priority="80" dxfId="85" operator="notBetween" stopIfTrue="1">
      <formula>'Приложение 2'!K51-0.15</formula>
      <formula>'Приложение 2'!K51+0.15</formula>
    </cfRule>
  </conditionalFormatting>
  <conditionalFormatting sqref="E50">
    <cfRule type="cellIs" priority="81" dxfId="84" operator="equal" stopIfTrue="1">
      <formula>'Приложение 2'!K53</formula>
    </cfRule>
    <cfRule type="cellIs" priority="82" dxfId="85" operator="notBetween" stopIfTrue="1">
      <formula>'Приложение 2'!K53-0.15</formula>
      <formula>'Приложение 2'!K53+0.15</formula>
    </cfRule>
  </conditionalFormatting>
  <conditionalFormatting sqref="E51">
    <cfRule type="cellIs" priority="83" dxfId="84" operator="equal" stopIfTrue="1">
      <formula>'Приложение 2'!K54</formula>
    </cfRule>
    <cfRule type="cellIs" priority="84" dxfId="85" operator="notBetween" stopIfTrue="1">
      <formula>'Приложение 2'!K54-0.15</formula>
      <formula>'Приложение 2'!K54+0.15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inv02sc</cp:lastModifiedBy>
  <cp:lastPrinted>2018-10-24T04:08:36Z</cp:lastPrinted>
  <dcterms:created xsi:type="dcterms:W3CDTF">2017-01-20T12:44:22Z</dcterms:created>
  <dcterms:modified xsi:type="dcterms:W3CDTF">2018-10-24T07:20:42Z</dcterms:modified>
  <cp:category/>
  <cp:version/>
  <cp:contentType/>
  <cp:contentStatus/>
  <cp:revision>254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